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theme/themeOverride3.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theme/themeOverride4.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theme/themeOverride5.xml" ContentType="application/vnd.openxmlformats-officedocument.themeOverride+xml"/>
  <Override PartName="/xl/drawings/drawing19.xml" ContentType="application/vnd.openxmlformats-officedocument.drawing+xml"/>
  <Override PartName="/xl/charts/chart19.xml" ContentType="application/vnd.openxmlformats-officedocument.drawingml.chart+xml"/>
  <Override PartName="/xl/theme/themeOverride6.xml" ContentType="application/vnd.openxmlformats-officedocument.themeOverride+xml"/>
  <Override PartName="/xl/drawings/drawing20.xml" ContentType="application/vnd.openxmlformats-officedocument.drawing+xml"/>
  <Override PartName="/xl/charts/chart20.xml" ContentType="application/vnd.openxmlformats-officedocument.drawingml.chart+xml"/>
  <Override PartName="/xl/theme/themeOverride7.xml" ContentType="application/vnd.openxmlformats-officedocument.themeOverride+xml"/>
  <Override PartName="/xl/drawings/drawing21.xml" ContentType="application/vnd.openxmlformats-officedocument.drawing+xml"/>
  <Override PartName="/xl/charts/chart21.xml" ContentType="application/vnd.openxmlformats-officedocument.drawingml.chart+xml"/>
  <Override PartName="/xl/theme/themeOverride8.xml" ContentType="application/vnd.openxmlformats-officedocument.themeOverride+xml"/>
  <Override PartName="/xl/drawings/drawing22.xml" ContentType="application/vnd.openxmlformats-officedocument.drawing+xml"/>
  <Override PartName="/xl/charts/chart22.xml" ContentType="application/vnd.openxmlformats-officedocument.drawingml.chart+xml"/>
  <Override PartName="/xl/theme/themeOverride9.xml" ContentType="application/vnd.openxmlformats-officedocument.themeOverride+xml"/>
  <Override PartName="/xl/drawings/drawing23.xml" ContentType="application/vnd.openxmlformats-officedocument.drawing+xml"/>
  <Override PartName="/xl/charts/chart23.xml" ContentType="application/vnd.openxmlformats-officedocument.drawingml.chart+xml"/>
  <Override PartName="/xl/theme/themeOverride10.xml" ContentType="application/vnd.openxmlformats-officedocument.themeOverride+xml"/>
  <Override PartName="/xl/drawings/drawing24.xml" ContentType="application/vnd.openxmlformats-officedocument.drawing+xml"/>
  <Override PartName="/xl/charts/chart24.xml" ContentType="application/vnd.openxmlformats-officedocument.drawingml.chart+xml"/>
  <Override PartName="/xl/theme/themeOverride11.xml" ContentType="application/vnd.openxmlformats-officedocument.themeOverride+xml"/>
  <Override PartName="/xl/drawings/drawing25.xml" ContentType="application/vnd.openxmlformats-officedocument.drawing+xml"/>
  <Override PartName="/xl/charts/chart25.xml" ContentType="application/vnd.openxmlformats-officedocument.drawingml.chart+xml"/>
  <Override PartName="/xl/theme/themeOverride12.xml" ContentType="application/vnd.openxmlformats-officedocument.themeOverride+xml"/>
  <Override PartName="/xl/drawings/drawing26.xml" ContentType="application/vnd.openxmlformats-officedocument.drawing+xml"/>
  <Override PartName="/xl/charts/chart26.xml" ContentType="application/vnd.openxmlformats-officedocument.drawingml.chart+xml"/>
  <Override PartName="/xl/theme/themeOverride13.xml" ContentType="application/vnd.openxmlformats-officedocument.themeOverride+xml"/>
  <Override PartName="/xl/drawings/drawing27.xml" ContentType="application/vnd.openxmlformats-officedocument.drawing+xml"/>
  <Override PartName="/xl/charts/chart27.xml" ContentType="application/vnd.openxmlformats-officedocument.drawingml.chart+xml"/>
  <Override PartName="/xl/theme/themeOverride14.xml" ContentType="application/vnd.openxmlformats-officedocument.themeOverride+xml"/>
  <Override PartName="/xl/drawings/drawing28.xml" ContentType="application/vnd.openxmlformats-officedocument.drawing+xml"/>
  <Override PartName="/xl/charts/chart28.xml" ContentType="application/vnd.openxmlformats-officedocument.drawingml.chart+xml"/>
  <Override PartName="/xl/theme/themeOverride15.xml" ContentType="application/vnd.openxmlformats-officedocument.themeOverride+xml"/>
  <Override PartName="/xl/drawings/drawing29.xml" ContentType="application/vnd.openxmlformats-officedocument.drawing+xml"/>
  <Override PartName="/xl/charts/chart29.xml" ContentType="application/vnd.openxmlformats-officedocument.drawingml.chart+xml"/>
  <Override PartName="/xl/theme/themeOverride16.xml" ContentType="application/vnd.openxmlformats-officedocument.themeOverride+xml"/>
  <Override PartName="/xl/drawings/drawing30.xml" ContentType="application/vnd.openxmlformats-officedocument.drawing+xml"/>
  <Override PartName="/xl/charts/chart30.xml" ContentType="application/vnd.openxmlformats-officedocument.drawingml.chart+xml"/>
  <Override PartName="/xl/theme/themeOverride17.xml" ContentType="application/vnd.openxmlformats-officedocument.themeOverride+xml"/>
  <Override PartName="/xl/drawings/drawing31.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8.xml" ContentType="application/vnd.openxmlformats-officedocument.themeOverride+xml"/>
  <Override PartName="/xl/drawings/drawing34.xml" ContentType="application/vnd.openxmlformats-officedocument.drawing+xml"/>
  <Override PartName="/xl/charts/chart3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9.xml" ContentType="application/vnd.openxmlformats-officedocument.themeOverride+xml"/>
  <Override PartName="/xl/drawings/drawing35.xml" ContentType="application/vnd.openxmlformats-officedocument.drawing+xml"/>
  <Override PartName="/xl/charts/chart3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0.xml" ContentType="application/vnd.openxmlformats-officedocument.themeOverride+xml"/>
  <Override PartName="/xl/drawings/drawing36.xml" ContentType="application/vnd.openxmlformats-officedocument.drawing+xml"/>
  <Override PartName="/xl/charts/chart3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1.xml" ContentType="application/vnd.openxmlformats-officedocument.themeOverride+xml"/>
  <Override PartName="/xl/drawings/drawing37.xml" ContentType="application/vnd.openxmlformats-officedocument.drawing+xml"/>
  <Override PartName="/xl/charts/chart37.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2.xml" ContentType="application/vnd.openxmlformats-officedocument.themeOverride+xml"/>
  <Override PartName="/xl/drawings/drawing38.xml" ContentType="application/vnd.openxmlformats-officedocument.drawing+xml"/>
  <Override PartName="/xl/charts/chart3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23.xml" ContentType="application/vnd.openxmlformats-officedocument.themeOverride+xml"/>
  <Override PartName="/xl/drawings/drawing39.xml" ContentType="application/vnd.openxmlformats-officedocument.drawing+xml"/>
  <Override PartName="/xl/charts/chart39.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24.xml" ContentType="application/vnd.openxmlformats-officedocument.themeOverride+xml"/>
  <Override PartName="/xl/drawings/drawing40.xml" ContentType="application/vnd.openxmlformats-officedocument.drawing+xml"/>
  <Override PartName="/xl/charts/chart40.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25.xml" ContentType="application/vnd.openxmlformats-officedocument.themeOverride+xml"/>
  <Override PartName="/xl/drawings/drawing41.xml" ContentType="application/vnd.openxmlformats-officedocument.drawing+xml"/>
  <Override PartName="/xl/charts/chart41.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26.xml" ContentType="application/vnd.openxmlformats-officedocument.themeOverride+xml"/>
  <Override PartName="/xl/drawings/drawing42.xml" ContentType="application/vnd.openxmlformats-officedocument.drawing+xml"/>
  <Override PartName="/xl/charts/chart42.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27.xml" ContentType="application/vnd.openxmlformats-officedocument.themeOverride+xml"/>
  <Override PartName="/xl/drawings/drawing43.xml" ContentType="application/vnd.openxmlformats-officedocument.drawing+xml"/>
  <Override PartName="/xl/charts/chart43.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28.xml" ContentType="application/vnd.openxmlformats-officedocument.themeOverride+xml"/>
  <Override PartName="/xl/drawings/drawing44.xml" ContentType="application/vnd.openxmlformats-officedocument.drawing+xml"/>
  <Override PartName="/xl/charts/chart44.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29.xml" ContentType="application/vnd.openxmlformats-officedocument.themeOverride+xml"/>
  <Override PartName="/xl/drawings/drawing45.xml" ContentType="application/vnd.openxmlformats-officedocument.drawing+xml"/>
  <Override PartName="/xl/charts/chart45.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30.xml" ContentType="application/vnd.openxmlformats-officedocument.themeOverride+xml"/>
  <Override PartName="/xl/drawings/drawing46.xml" ContentType="application/vnd.openxmlformats-officedocument.drawing+xml"/>
  <Override PartName="/xl/charts/chart46.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31.xml" ContentType="application/vnd.openxmlformats-officedocument.themeOverride+xml"/>
  <Override PartName="/xl/drawings/drawing47.xml" ContentType="application/vnd.openxmlformats-officedocument.drawing+xml"/>
  <Override PartName="/xl/charts/chart47.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32.xml" ContentType="application/vnd.openxmlformats-officedocument.themeOverride+xml"/>
  <Override PartName="/xl/drawings/drawing48.xml" ContentType="application/vnd.openxmlformats-officedocument.drawing+xml"/>
  <Override PartName="/xl/charts/chart48.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33.xml" ContentType="application/vnd.openxmlformats-officedocument.themeOverride+xml"/>
  <Override PartName="/xl/drawings/drawing49.xml" ContentType="application/vnd.openxmlformats-officedocument.drawing+xml"/>
  <Override PartName="/xl/charts/chart49.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34.xml" ContentType="application/vnd.openxmlformats-officedocument.themeOverride+xml"/>
  <Override PartName="/xl/drawings/drawing50.xml" ContentType="application/vnd.openxmlformats-officedocument.drawing+xml"/>
  <Override PartName="/xl/charts/chart50.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35.xml" ContentType="application/vnd.openxmlformats-officedocument.themeOverride+xml"/>
  <Override PartName="/xl/drawings/drawing51.xml" ContentType="application/vnd.openxmlformats-officedocument.drawing+xml"/>
  <Override PartName="/xl/charts/chart51.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36.xml" ContentType="application/vnd.openxmlformats-officedocument.themeOverride+xml"/>
  <Override PartName="/xl/drawings/drawing52.xml" ContentType="application/vnd.openxmlformats-officedocument.drawing+xml"/>
  <Override PartName="/xl/charts/chart52.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37.xml" ContentType="application/vnd.openxmlformats-officedocument.themeOverride+xml"/>
  <Override PartName="/xl/drawings/drawing53.xml" ContentType="application/vnd.openxmlformats-officedocument.drawing+xml"/>
  <Override PartName="/xl/charts/chart53.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38.xml" ContentType="application/vnd.openxmlformats-officedocument.themeOverride+xml"/>
  <Override PartName="/xl/drawings/drawing54.xml" ContentType="application/vnd.openxmlformats-officedocument.drawing+xml"/>
  <Override PartName="/xl/charts/chart54.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39.xml" ContentType="application/vnd.openxmlformats-officedocument.themeOverride+xml"/>
  <Override PartName="/xl/drawings/drawing55.xml" ContentType="application/vnd.openxmlformats-officedocument.drawing+xml"/>
  <Override PartName="/xl/charts/chart55.xml" ContentType="application/vnd.openxmlformats-officedocument.drawingml.chart+xml"/>
  <Override PartName="/xl/theme/themeOverride40.xml" ContentType="application/vnd.openxmlformats-officedocument.themeOverride+xml"/>
  <Override PartName="/xl/drawings/drawing56.xml" ContentType="application/vnd.openxmlformats-officedocument.drawing+xml"/>
  <Override PartName="/xl/charts/chart56.xml" ContentType="application/vnd.openxmlformats-officedocument.drawingml.chart+xml"/>
  <Override PartName="/xl/theme/themeOverride41.xml" ContentType="application/vnd.openxmlformats-officedocument.themeOverride+xml"/>
  <Override PartName="/xl/drawings/drawing57.xml" ContentType="application/vnd.openxmlformats-officedocument.drawing+xml"/>
  <Override PartName="/xl/charts/chart57.xml" ContentType="application/vnd.openxmlformats-officedocument.drawingml.chart+xml"/>
  <Override PartName="/xl/theme/themeOverride42.xml" ContentType="application/vnd.openxmlformats-officedocument.themeOverride+xml"/>
  <Override PartName="/xl/drawings/drawing58.xml" ContentType="application/vnd.openxmlformats-officedocument.drawing+xml"/>
  <Override PartName="/xl/charts/chart58.xml" ContentType="application/vnd.openxmlformats-officedocument.drawingml.chart+xml"/>
  <Override PartName="/xl/theme/themeOverride43.xml" ContentType="application/vnd.openxmlformats-officedocument.themeOverride+xml"/>
  <Override PartName="/xl/drawings/drawing59.xml" ContentType="application/vnd.openxmlformats-officedocument.drawing+xml"/>
  <Override PartName="/xl/charts/chart59.xml" ContentType="application/vnd.openxmlformats-officedocument.drawingml.chart+xml"/>
  <Override PartName="/xl/theme/themeOverride44.xml" ContentType="application/vnd.openxmlformats-officedocument.themeOverride+xml"/>
  <Override PartName="/xl/drawings/drawing60.xml" ContentType="application/vnd.openxmlformats-officedocument.drawing+xml"/>
  <Override PartName="/xl/charts/chart60.xml" ContentType="application/vnd.openxmlformats-officedocument.drawingml.chart+xml"/>
  <Override PartName="/xl/theme/themeOverride45.xml" ContentType="application/vnd.openxmlformats-officedocument.themeOverride+xml"/>
  <Override PartName="/xl/drawings/drawing61.xml" ContentType="application/vnd.openxmlformats-officedocument.drawing+xml"/>
  <Override PartName="/xl/charts/chart61.xml" ContentType="application/vnd.openxmlformats-officedocument.drawingml.chart+xml"/>
  <Override PartName="/xl/theme/themeOverride46.xml" ContentType="application/vnd.openxmlformats-officedocument.themeOverride+xml"/>
  <Override PartName="/xl/drawings/drawing62.xml" ContentType="application/vnd.openxmlformats-officedocument.drawing+xml"/>
  <Override PartName="/xl/charts/chart62.xml" ContentType="application/vnd.openxmlformats-officedocument.drawingml.chart+xml"/>
  <Override PartName="/xl/drawings/drawing63.xml" ContentType="application/vnd.openxmlformats-officedocument.drawing+xml"/>
  <Override PartName="/xl/charts/chart63.xml" ContentType="application/vnd.openxmlformats-officedocument.drawingml.chart+xml"/>
  <Override PartName="/xl/theme/themeOverride47.xml" ContentType="application/vnd.openxmlformats-officedocument.themeOverride+xml"/>
  <Override PartName="/xl/drawings/drawing64.xml" ContentType="application/vnd.openxmlformats-officedocument.drawing+xml"/>
  <Override PartName="/xl/charts/chart64.xml" ContentType="application/vnd.openxmlformats-officedocument.drawingml.chart+xml"/>
  <Override PartName="/xl/drawings/drawing65.xml" ContentType="application/vnd.openxmlformats-officedocument.drawing+xml"/>
  <Override PartName="/xl/charts/chart65.xml" ContentType="application/vnd.openxmlformats-officedocument.drawingml.chart+xml"/>
  <Override PartName="/xl/drawings/drawing66.xml" ContentType="application/vnd.openxmlformats-officedocument.drawing+xml"/>
  <Override PartName="/xl/charts/chart66.xml" ContentType="application/vnd.openxmlformats-officedocument.drawingml.chart+xml"/>
  <Override PartName="/xl/drawings/drawing67.xml" ContentType="application/vnd.openxmlformats-officedocument.drawing+xml"/>
  <Override PartName="/xl/charts/chart67.xml" ContentType="application/vnd.openxmlformats-officedocument.drawingml.chart+xml"/>
  <Override PartName="/xl/drawings/drawing68.xml" ContentType="application/vnd.openxmlformats-officedocument.drawing+xml"/>
  <Override PartName="/xl/charts/chart68.xml" ContentType="application/vnd.openxmlformats-officedocument.drawingml.chart+xml"/>
  <Override PartName="/xl/drawings/drawing69.xml" ContentType="application/vnd.openxmlformats-officedocument.drawing+xml"/>
  <Override PartName="/xl/charts/chart69.xml" ContentType="application/vnd.openxmlformats-officedocument.drawingml.chart+xml"/>
  <Override PartName="/xl/drawings/drawing70.xml" ContentType="application/vnd.openxmlformats-officedocument.drawing+xml"/>
  <Override PartName="/xl/charts/chart70.xml" ContentType="application/vnd.openxmlformats-officedocument.drawingml.chart+xml"/>
  <Override PartName="/xl/drawings/drawing71.xml" ContentType="application/vnd.openxmlformats-officedocument.drawing+xml"/>
  <Override PartName="/xl/charts/chart71.xml" ContentType="application/vnd.openxmlformats-officedocument.drawingml.chart+xml"/>
  <Override PartName="/xl/drawings/drawing72.xml" ContentType="application/vnd.openxmlformats-officedocument.drawing+xml"/>
  <Override PartName="/xl/charts/chart72.xml" ContentType="application/vnd.openxmlformats-officedocument.drawingml.chart+xml"/>
  <Override PartName="/xl/drawings/drawing73.xml" ContentType="application/vnd.openxmlformats-officedocument.drawing+xml"/>
  <Override PartName="/xl/charts/chart73.xml" ContentType="application/vnd.openxmlformats-officedocument.drawingml.chart+xml"/>
  <Override PartName="/xl/drawings/drawing74.xml" ContentType="application/vnd.openxmlformats-officedocument.drawing+xml"/>
  <Override PartName="/xl/charts/chart74.xml" ContentType="application/vnd.openxmlformats-officedocument.drawingml.chart+xml"/>
  <Override PartName="/xl/drawings/drawing75.xml" ContentType="application/vnd.openxmlformats-officedocument.drawing+xml"/>
  <Override PartName="/xl/charts/chart75.xml" ContentType="application/vnd.openxmlformats-officedocument.drawingml.chart+xml"/>
  <Override PartName="/xl/drawings/drawing76.xml" ContentType="application/vnd.openxmlformats-officedocument.drawing+xml"/>
  <Override PartName="/xl/charts/chart76.xml" ContentType="application/vnd.openxmlformats-officedocument.drawingml.chart+xml"/>
  <Override PartName="/xl/drawings/drawing77.xml" ContentType="application/vnd.openxmlformats-officedocument.drawing+xml"/>
  <Override PartName="/xl/charts/chart77.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48.xml" ContentType="application/vnd.openxmlformats-officedocument.themeOverride+xml"/>
  <Override PartName="/xl/drawings/drawing78.xml" ContentType="application/vnd.openxmlformats-officedocument.drawing+xml"/>
  <Override PartName="/xl/charts/chart78.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49.xml" ContentType="application/vnd.openxmlformats-officedocument.themeOverride+xml"/>
  <Override PartName="/xl/drawings/drawing79.xml" ContentType="application/vnd.openxmlformats-officedocument.drawing+xml"/>
  <Override PartName="/xl/charts/chart79.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50.xml" ContentType="application/vnd.openxmlformats-officedocument.themeOverride+xml"/>
  <Override PartName="/xl/drawings/drawing80.xml" ContentType="application/vnd.openxmlformats-officedocument.drawing+xml"/>
  <Override PartName="/xl/charts/chart80.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51.xml" ContentType="application/vnd.openxmlformats-officedocument.themeOverride+xml"/>
  <Override PartName="/xl/drawings/drawing81.xml" ContentType="application/vnd.openxmlformats-officedocument.drawing+xml"/>
  <Override PartName="/xl/charts/chart81.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52.xml" ContentType="application/vnd.openxmlformats-officedocument.themeOverride+xml"/>
  <Override PartName="/xl/drawings/drawing82.xml" ContentType="application/vnd.openxmlformats-officedocument.drawing+xml"/>
  <Override PartName="/xl/charts/chart82.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53.xml" ContentType="application/vnd.openxmlformats-officedocument.themeOverride+xml"/>
  <Override PartName="/xl/drawings/drawing83.xml" ContentType="application/vnd.openxmlformats-officedocument.drawing+xml"/>
  <Override PartName="/xl/charts/chart83.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54.xml" ContentType="application/vnd.openxmlformats-officedocument.themeOverride+xml"/>
  <Override PartName="/xl/drawings/drawing84.xml" ContentType="application/vnd.openxmlformats-officedocument.drawing+xml"/>
  <Override PartName="/xl/charts/chart84.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55.xml" ContentType="application/vnd.openxmlformats-officedocument.themeOverride+xml"/>
  <Override PartName="/xl/drawings/drawing85.xml" ContentType="application/vnd.openxmlformats-officedocument.drawing+xml"/>
  <Override PartName="/xl/charts/chart85.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56.xml" ContentType="application/vnd.openxmlformats-officedocument.themeOverride+xml"/>
  <Override PartName="/xl/drawings/drawing86.xml" ContentType="application/vnd.openxmlformats-officedocument.drawing+xml"/>
  <Override PartName="/xl/charts/chart86.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57.xml" ContentType="application/vnd.openxmlformats-officedocument.themeOverride+xml"/>
  <Override PartName="/xl/drawings/drawing87.xml" ContentType="application/vnd.openxmlformats-officedocument.drawing+xml"/>
  <Override PartName="/xl/charts/chart87.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58.xml" ContentType="application/vnd.openxmlformats-officedocument.themeOverride+xml"/>
  <Override PartName="/xl/drawings/drawing88.xml" ContentType="application/vnd.openxmlformats-officedocument.drawing+xml"/>
  <Override PartName="/xl/charts/chart88.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59.xml" ContentType="application/vnd.openxmlformats-officedocument.themeOverride+xml"/>
  <Override PartName="/xl/drawings/drawing89.xml" ContentType="application/vnd.openxmlformats-officedocument.drawing+xml"/>
  <Override PartName="/xl/charts/chart89.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60.xml" ContentType="application/vnd.openxmlformats-officedocument.themeOverride+xml"/>
  <Override PartName="/xl/drawings/drawing90.xml" ContentType="application/vnd.openxmlformats-officedocument.drawing+xml"/>
  <Override PartName="/xl/charts/chart90.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61.xml" ContentType="application/vnd.openxmlformats-officedocument.themeOverride+xml"/>
  <Override PartName="/xl/drawings/drawing91.xml" ContentType="application/vnd.openxmlformats-officedocument.drawing+xml"/>
  <Override PartName="/xl/charts/chart91.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6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UEF\Boletín_Económico\4_Abril\"/>
    </mc:Choice>
  </mc:AlternateContent>
  <bookViews>
    <workbookView xWindow="0" yWindow="0" windowWidth="28800" windowHeight="12300" firstSheet="82" activeTab="98"/>
  </bookViews>
  <sheets>
    <sheet name="T1" sheetId="88" r:id="rId1"/>
    <sheet name="T2" sheetId="89" r:id="rId2"/>
    <sheet name="T3" sheetId="47" r:id="rId3"/>
    <sheet name="T4" sheetId="48" r:id="rId4"/>
    <sheet name="T5" sheetId="105" r:id="rId5"/>
    <sheet name="T6" sheetId="106" r:id="rId6"/>
    <sheet name="T7" sheetId="107" r:id="rId7"/>
    <sheet name="F1" sheetId="8" r:id="rId8"/>
    <sheet name="F2" sheetId="9" r:id="rId9"/>
    <sheet name="F3" sheetId="10" r:id="rId10"/>
    <sheet name="F4" sheetId="11" r:id="rId11"/>
    <sheet name="F.4" sheetId="12" r:id="rId12"/>
    <sheet name="F5" sheetId="13" r:id="rId13"/>
    <sheet name="F6" sheetId="14" r:id="rId14"/>
    <sheet name="F.7" sheetId="15" r:id="rId15"/>
    <sheet name="F7" sheetId="16" r:id="rId16"/>
    <sheet name="F.8" sheetId="17" r:id="rId17"/>
    <sheet name="F.8.1" sheetId="18" r:id="rId18"/>
    <sheet name="F8" sheetId="19" r:id="rId19"/>
    <sheet name="F9" sheetId="20" r:id="rId20"/>
    <sheet name="F10" sheetId="71" r:id="rId21"/>
    <sheet name="F11" sheetId="72" r:id="rId22"/>
    <sheet name="F12" sheetId="73" r:id="rId23"/>
    <sheet name="F13" sheetId="74" r:id="rId24"/>
    <sheet name="F14" sheetId="75" r:id="rId25"/>
    <sheet name="F15" sheetId="76" r:id="rId26"/>
    <sheet name="F16" sheetId="77" r:id="rId27"/>
    <sheet name="F17" sheetId="78" r:id="rId28"/>
    <sheet name="F18" sheetId="79" r:id="rId29"/>
    <sheet name="F19" sheetId="80" r:id="rId30"/>
    <sheet name="F20" sheetId="81" r:id="rId31"/>
    <sheet name="F21" sheetId="82" r:id="rId32"/>
    <sheet name="F22" sheetId="83" r:id="rId33"/>
    <sheet name="F23" sheetId="84" r:id="rId34"/>
    <sheet name="F24" sheetId="85" r:id="rId35"/>
    <sheet name="F25" sheetId="86" r:id="rId36"/>
    <sheet name="F26" sheetId="87" r:id="rId37"/>
    <sheet name="F27" sheetId="22" r:id="rId38"/>
    <sheet name="F28" sheetId="23" r:id="rId39"/>
    <sheet name="F29" sheetId="25" r:id="rId40"/>
    <sheet name="F30" sheetId="26" r:id="rId41"/>
    <sheet name="F31" sheetId="27" r:id="rId42"/>
    <sheet name="F32" sheetId="28" r:id="rId43"/>
    <sheet name="F33" sheetId="29" r:id="rId44"/>
    <sheet name="F34" sheetId="30" r:id="rId45"/>
    <sheet name="F35" sheetId="31" r:id="rId46"/>
    <sheet name="F36" sheetId="32" r:id="rId47"/>
    <sheet name="F37" sheetId="33" r:id="rId48"/>
    <sheet name="F38" sheetId="34" r:id="rId49"/>
    <sheet name="F39" sheetId="35" r:id="rId50"/>
    <sheet name="F40" sheetId="36" r:id="rId51"/>
    <sheet name="F41" sheetId="37" r:id="rId52"/>
    <sheet name="F42" sheetId="38" r:id="rId53"/>
    <sheet name="F43" sheetId="39" r:id="rId54"/>
    <sheet name="F44" sheetId="40" r:id="rId55"/>
    <sheet name="F45" sheetId="41" r:id="rId56"/>
    <sheet name="F46" sheetId="42" r:id="rId57"/>
    <sheet name="F47" sheetId="43" r:id="rId58"/>
    <sheet name="F48" sheetId="44" r:id="rId59"/>
    <sheet name="F49" sheetId="45" r:id="rId60"/>
    <sheet name="F50" sheetId="46" r:id="rId61"/>
    <sheet name="F51" sheetId="64" r:id="rId62"/>
    <sheet name="F52" sheetId="65" r:id="rId63"/>
    <sheet name="F53" sheetId="66" r:id="rId64"/>
    <sheet name="F54" sheetId="67" r:id="rId65"/>
    <sheet name="F55" sheetId="68" r:id="rId66"/>
    <sheet name="F56" sheetId="69" r:id="rId67"/>
    <sheet name="F57" sheetId="70" r:id="rId68"/>
    <sheet name="F58" sheetId="92" r:id="rId69"/>
    <sheet name="F59" sheetId="91" r:id="rId70"/>
    <sheet name="F60" sheetId="90" r:id="rId71"/>
    <sheet name="F61" sheetId="93" r:id="rId72"/>
    <sheet name="F62" sheetId="94" r:id="rId73"/>
    <sheet name="F63" sheetId="95" r:id="rId74"/>
    <sheet name="F64" sheetId="96" r:id="rId75"/>
    <sheet name="F65" sheetId="97" r:id="rId76"/>
    <sheet name="F66" sheetId="98" r:id="rId77"/>
    <sheet name="F67" sheetId="99" r:id="rId78"/>
    <sheet name="F68" sheetId="100" r:id="rId79"/>
    <sheet name="F69 Bovino" sheetId="101" r:id="rId80"/>
    <sheet name="F69 Caprino" sheetId="102" r:id="rId81"/>
    <sheet name="F69 Ovino" sheetId="103" r:id="rId82"/>
    <sheet name="F69 Porcino" sheetId="104" r:id="rId83"/>
    <sheet name="F70" sheetId="49" r:id="rId84"/>
    <sheet name="F71" sheetId="50" r:id="rId85"/>
    <sheet name="F72" sheetId="51" r:id="rId86"/>
    <sheet name="F73.1" sheetId="52" r:id="rId87"/>
    <sheet name="F73.2" sheetId="53" r:id="rId88"/>
    <sheet name="F74" sheetId="54" r:id="rId89"/>
    <sheet name="F75.1" sheetId="55" r:id="rId90"/>
    <sheet name="F75.2" sheetId="56" r:id="rId91"/>
    <sheet name="F76." sheetId="57" r:id="rId92"/>
    <sheet name="F77.1" sheetId="58" r:id="rId93"/>
    <sheet name="F77.2" sheetId="59" r:id="rId94"/>
    <sheet name="F78." sheetId="60" r:id="rId95"/>
    <sheet name="F79" sheetId="61" r:id="rId96"/>
    <sheet name="F81" sheetId="63" r:id="rId97"/>
    <sheet name="F80" sheetId="62" r:id="rId98"/>
    <sheet name="AnexoEmpleo" sheetId="108" r:id="rId99"/>
  </sheets>
  <externalReferences>
    <externalReference r:id="rId100"/>
    <externalReference r:id="rId101"/>
  </externalReferences>
  <definedNames>
    <definedName name="_xlnm._FilterDatabase" localSheetId="21" hidden="1">'F11'!$A$5:$B$37</definedName>
    <definedName name="_xlnm._FilterDatabase" localSheetId="22" hidden="1">'F12'!$A$5:$B$37</definedName>
    <definedName name="_xlnm._FilterDatabase" localSheetId="23" hidden="1">'F13'!$A$5:$B$37</definedName>
    <definedName name="_xlnm._FilterDatabase" localSheetId="37" hidden="1">'F27'!$A$5:$B$176</definedName>
    <definedName name="_xlnm._FilterDatabase" localSheetId="38" hidden="1">'F28'!$A$5:$B$5</definedName>
    <definedName name="_xlnm._FilterDatabase" localSheetId="58" hidden="1">'F48'!$A$5:$B$38</definedName>
    <definedName name="_xlnm._FilterDatabase" localSheetId="59" hidden="1">'F49'!$A$5:$B$38</definedName>
    <definedName name="_xlnm._FilterDatabase" localSheetId="60" hidden="1">'F50'!$A$5:$B$38</definedName>
    <definedName name="_xlnm._FilterDatabase" localSheetId="68" hidden="1">'F58'!$B$45:$F$93</definedName>
    <definedName name="_xlnm._FilterDatabase" localSheetId="83" hidden="1">'F70'!$E$5:$F$38</definedName>
    <definedName name="_xlnm._FilterDatabase" localSheetId="86" hidden="1">'F73.1'!$A$6:$B$39</definedName>
    <definedName name="_xlnm._FilterDatabase" localSheetId="87" hidden="1">'F73.2'!$A$6:$B$39</definedName>
    <definedName name="_xlnm._FilterDatabase" localSheetId="89" hidden="1">'F75.1'!$A$6:$B$39</definedName>
    <definedName name="_xlnm._FilterDatabase" localSheetId="90" hidden="1">'F75.2'!$A$6:$B$39</definedName>
    <definedName name="_xlnm._FilterDatabase" localSheetId="92" hidden="1">'F77.1'!$A$6:$B$39</definedName>
    <definedName name="_xlnm._FilterDatabase" localSheetId="93" hidden="1">'F77.2'!$A$6:$B$39</definedName>
    <definedName name="_xlnm._FilterDatabase" localSheetId="94" hidden="1">'F78.'!$A$5:$B$38</definedName>
    <definedName name="_xlnm._FilterDatabase" localSheetId="95" hidden="1">'F79'!$A$5:$B$38</definedName>
    <definedName name="_xlnm._FilterDatabase" localSheetId="97" hidden="1">'F80'!$A$5:$B$38</definedName>
    <definedName name="_xlnm._FilterDatabase" localSheetId="96" hidden="1">'F81'!$A$5:$B$38</definedName>
    <definedName name="A_impresión_IM" localSheetId="20">#REF!</definedName>
    <definedName name="A_impresión_IM" localSheetId="21">#REF!</definedName>
    <definedName name="A_impresión_IM" localSheetId="36">#REF!</definedName>
    <definedName name="A_impresión_IM">#REF!</definedName>
    <definedName name="A_impresión_IM2" localSheetId="20">#REF!</definedName>
    <definedName name="A_impresión_IM2" localSheetId="21">#REF!</definedName>
    <definedName name="A_impresión_IM2">#REF!</definedName>
    <definedName name="_xlnm.Print_Area" localSheetId="36">'F26'!#REF!</definedName>
    <definedName name="HTML_CodePage" hidden="1">1252</definedName>
    <definedName name="HTML_Control" localSheetId="36" hidden="1">{"'III15-0095'!$A$1:$N$151"}</definedName>
    <definedName name="HTML_Control" hidden="1">{"'III15-0095'!$A$1:$N$151"}</definedName>
    <definedName name="HTML_Description" hidden="1">""</definedName>
    <definedName name="HTML_Email" hidden="1">""</definedName>
    <definedName name="HTML_Header" hidden="1">""</definedName>
    <definedName name="HTML_LastUpdate" hidden="1">"07/02/2007"</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"G:\EstadInternet\Cap-3\0095.htm"</definedName>
    <definedName name="HTML_Title" hidden="1">""</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07" l="1"/>
  <c r="H12" i="107" s="1"/>
  <c r="F12" i="107"/>
  <c r="E12" i="107"/>
  <c r="D12" i="107"/>
  <c r="C12" i="107"/>
  <c r="K12" i="107" s="1"/>
  <c r="B12" i="107"/>
  <c r="I12" i="107" s="1"/>
  <c r="M11" i="107"/>
  <c r="J11" i="107"/>
  <c r="I11" i="107"/>
  <c r="H11" i="107"/>
  <c r="M10" i="107"/>
  <c r="J10" i="107"/>
  <c r="I10" i="107"/>
  <c r="H10" i="107"/>
  <c r="M9" i="107"/>
  <c r="J9" i="107"/>
  <c r="I9" i="107"/>
  <c r="H9" i="107"/>
  <c r="M8" i="107"/>
  <c r="J8" i="107"/>
  <c r="I8" i="107"/>
  <c r="H8" i="107"/>
  <c r="H10" i="106"/>
  <c r="G10" i="106"/>
  <c r="F10" i="106"/>
  <c r="E10" i="106"/>
  <c r="K10" i="106" s="1"/>
  <c r="D10" i="106"/>
  <c r="I10" i="106" s="1"/>
  <c r="C10" i="106"/>
  <c r="B10" i="106"/>
  <c r="J9" i="106"/>
  <c r="I9" i="106"/>
  <c r="H9" i="106"/>
  <c r="J8" i="106"/>
  <c r="I8" i="106"/>
  <c r="H8" i="106"/>
  <c r="J7" i="106"/>
  <c r="I7" i="106"/>
  <c r="H7" i="106"/>
  <c r="J6" i="106"/>
  <c r="I6" i="106"/>
  <c r="H6" i="106"/>
  <c r="G10" i="105"/>
  <c r="H10" i="105" s="1"/>
  <c r="F10" i="105"/>
  <c r="E10" i="105"/>
  <c r="D10" i="105"/>
  <c r="C10" i="105"/>
  <c r="K10" i="105" s="1"/>
  <c r="B10" i="105"/>
  <c r="I10" i="105" s="1"/>
  <c r="J9" i="105"/>
  <c r="I9" i="105"/>
  <c r="H9" i="105"/>
  <c r="J8" i="105"/>
  <c r="I8" i="105"/>
  <c r="H8" i="105"/>
  <c r="J7" i="105"/>
  <c r="I7" i="105"/>
  <c r="H7" i="105"/>
  <c r="J6" i="105"/>
  <c r="I6" i="105"/>
  <c r="H6" i="105"/>
  <c r="J33" i="104"/>
  <c r="I33" i="104"/>
  <c r="J32" i="104"/>
  <c r="I32" i="104"/>
  <c r="J31" i="104"/>
  <c r="I31" i="104"/>
  <c r="J30" i="104"/>
  <c r="I30" i="104"/>
  <c r="J29" i="104"/>
  <c r="I29" i="104"/>
  <c r="J28" i="104"/>
  <c r="I28" i="104"/>
  <c r="J27" i="104"/>
  <c r="I27" i="104"/>
  <c r="J26" i="104"/>
  <c r="I26" i="104"/>
  <c r="J25" i="104"/>
  <c r="I25" i="104"/>
  <c r="J24" i="104"/>
  <c r="I24" i="104"/>
  <c r="J23" i="104"/>
  <c r="I23" i="104"/>
  <c r="J22" i="104"/>
  <c r="I22" i="104"/>
  <c r="J21" i="104"/>
  <c r="I21" i="104"/>
  <c r="J20" i="104"/>
  <c r="I20" i="104"/>
  <c r="J33" i="103"/>
  <c r="I33" i="103"/>
  <c r="J32" i="103"/>
  <c r="I32" i="103"/>
  <c r="J31" i="103"/>
  <c r="I31" i="103"/>
  <c r="J30" i="103"/>
  <c r="I30" i="103"/>
  <c r="J29" i="103"/>
  <c r="I29" i="103"/>
  <c r="J28" i="103"/>
  <c r="I28" i="103"/>
  <c r="J27" i="103"/>
  <c r="I27" i="103"/>
  <c r="J26" i="103"/>
  <c r="I26" i="103"/>
  <c r="J25" i="103"/>
  <c r="I25" i="103"/>
  <c r="J24" i="103"/>
  <c r="I24" i="103"/>
  <c r="J23" i="103"/>
  <c r="I23" i="103"/>
  <c r="J22" i="103"/>
  <c r="I22" i="103"/>
  <c r="J21" i="103"/>
  <c r="I21" i="103"/>
  <c r="J20" i="103"/>
  <c r="I20" i="103"/>
  <c r="J37" i="102"/>
  <c r="I37" i="102"/>
  <c r="J36" i="102"/>
  <c r="I36" i="102"/>
  <c r="J35" i="102"/>
  <c r="I35" i="102"/>
  <c r="J34" i="102"/>
  <c r="I34" i="102"/>
  <c r="J33" i="102"/>
  <c r="I33" i="102"/>
  <c r="J32" i="102"/>
  <c r="I32" i="102"/>
  <c r="J31" i="102"/>
  <c r="I31" i="102"/>
  <c r="J30" i="102"/>
  <c r="I30" i="102"/>
  <c r="J29" i="102"/>
  <c r="I29" i="102"/>
  <c r="J28" i="102"/>
  <c r="I28" i="102"/>
  <c r="J27" i="102"/>
  <c r="I27" i="102"/>
  <c r="J26" i="102"/>
  <c r="I26" i="102"/>
  <c r="J25" i="102"/>
  <c r="I25" i="102"/>
  <c r="J24" i="102"/>
  <c r="I24" i="102"/>
  <c r="J36" i="101"/>
  <c r="I36" i="101"/>
  <c r="J35" i="101"/>
  <c r="I35" i="101"/>
  <c r="J34" i="101"/>
  <c r="I34" i="101"/>
  <c r="J33" i="101"/>
  <c r="I33" i="101"/>
  <c r="J32" i="101"/>
  <c r="I32" i="101"/>
  <c r="J31" i="101"/>
  <c r="I31" i="101"/>
  <c r="J30" i="101"/>
  <c r="I30" i="101"/>
  <c r="J29" i="101"/>
  <c r="I29" i="101"/>
  <c r="J28" i="101"/>
  <c r="I28" i="101"/>
  <c r="J27" i="101"/>
  <c r="I27" i="101"/>
  <c r="J26" i="101"/>
  <c r="I26" i="101"/>
  <c r="J25" i="101"/>
  <c r="I25" i="101"/>
  <c r="J24" i="101"/>
  <c r="I24" i="101"/>
  <c r="J23" i="101"/>
  <c r="I23" i="101"/>
  <c r="B41" i="100"/>
  <c r="D40" i="100"/>
  <c r="C40" i="100"/>
  <c r="D39" i="100"/>
  <c r="C39" i="100"/>
  <c r="D38" i="100"/>
  <c r="C38" i="100"/>
  <c r="D37" i="100"/>
  <c r="C37" i="100"/>
  <c r="D36" i="100"/>
  <c r="C36" i="100"/>
  <c r="D35" i="100"/>
  <c r="C35" i="100"/>
  <c r="D34" i="100"/>
  <c r="C34" i="100"/>
  <c r="D33" i="100"/>
  <c r="C33" i="100"/>
  <c r="D32" i="100"/>
  <c r="C32" i="100"/>
  <c r="D31" i="100"/>
  <c r="C31" i="100"/>
  <c r="D30" i="100"/>
  <c r="C30" i="100"/>
  <c r="D29" i="100"/>
  <c r="C29" i="100"/>
  <c r="D28" i="100"/>
  <c r="C28" i="100"/>
  <c r="D27" i="100"/>
  <c r="C27" i="100"/>
  <c r="D26" i="100"/>
  <c r="C26" i="100"/>
  <c r="D25" i="100"/>
  <c r="C25" i="100"/>
  <c r="D24" i="100"/>
  <c r="C24" i="100"/>
  <c r="D23" i="100"/>
  <c r="C23" i="100"/>
  <c r="D22" i="100"/>
  <c r="C22" i="100"/>
  <c r="D21" i="100"/>
  <c r="C21" i="100"/>
  <c r="D20" i="100"/>
  <c r="C20" i="100"/>
  <c r="D19" i="100"/>
  <c r="C19" i="100"/>
  <c r="D18" i="100"/>
  <c r="C18" i="100"/>
  <c r="D17" i="100"/>
  <c r="C17" i="100"/>
  <c r="D16" i="100"/>
  <c r="C16" i="100"/>
  <c r="D15" i="100"/>
  <c r="C15" i="100"/>
  <c r="D14" i="100"/>
  <c r="C14" i="100"/>
  <c r="D13" i="100"/>
  <c r="C13" i="100"/>
  <c r="D12" i="100"/>
  <c r="C12" i="100"/>
  <c r="D11" i="100"/>
  <c r="C11" i="100"/>
  <c r="D10" i="100"/>
  <c r="C10" i="100"/>
  <c r="C41" i="100" s="1"/>
  <c r="B41" i="99"/>
  <c r="D40" i="99"/>
  <c r="C40" i="99"/>
  <c r="D39" i="99"/>
  <c r="C39" i="99"/>
  <c r="D38" i="99"/>
  <c r="C38" i="99"/>
  <c r="D37" i="99"/>
  <c r="C37" i="99"/>
  <c r="D36" i="99"/>
  <c r="C36" i="99"/>
  <c r="D35" i="99"/>
  <c r="C35" i="99"/>
  <c r="D34" i="99"/>
  <c r="C34" i="99"/>
  <c r="D33" i="99"/>
  <c r="C33" i="99"/>
  <c r="D32" i="99"/>
  <c r="C32" i="99"/>
  <c r="D31" i="99"/>
  <c r="C31" i="99"/>
  <c r="D30" i="99"/>
  <c r="C30" i="99"/>
  <c r="D29" i="99"/>
  <c r="C29" i="99"/>
  <c r="D28" i="99"/>
  <c r="C28" i="99"/>
  <c r="D27" i="99"/>
  <c r="C27" i="99"/>
  <c r="D26" i="99"/>
  <c r="C26" i="99"/>
  <c r="D25" i="99"/>
  <c r="C25" i="99"/>
  <c r="D24" i="99"/>
  <c r="C24" i="99"/>
  <c r="D23" i="99"/>
  <c r="C23" i="99"/>
  <c r="D22" i="99"/>
  <c r="C22" i="99"/>
  <c r="D21" i="99"/>
  <c r="C21" i="99"/>
  <c r="D20" i="99"/>
  <c r="C20" i="99"/>
  <c r="D19" i="99"/>
  <c r="C19" i="99"/>
  <c r="D18" i="99"/>
  <c r="C18" i="99"/>
  <c r="D17" i="99"/>
  <c r="C17" i="99"/>
  <c r="D16" i="99"/>
  <c r="C16" i="99"/>
  <c r="D15" i="99"/>
  <c r="C15" i="99"/>
  <c r="D14" i="99"/>
  <c r="C14" i="99"/>
  <c r="D13" i="99"/>
  <c r="C13" i="99"/>
  <c r="D12" i="99"/>
  <c r="C12" i="99"/>
  <c r="D11" i="99"/>
  <c r="C11" i="99"/>
  <c r="D10" i="99"/>
  <c r="C10" i="99"/>
  <c r="C41" i="99" s="1"/>
  <c r="C41" i="98"/>
  <c r="B41" i="98"/>
  <c r="D40" i="98"/>
  <c r="C40" i="98"/>
  <c r="D39" i="98"/>
  <c r="C39" i="98"/>
  <c r="D38" i="98"/>
  <c r="C38" i="98"/>
  <c r="D37" i="98"/>
  <c r="C37" i="98"/>
  <c r="D36" i="98"/>
  <c r="C36" i="98"/>
  <c r="D35" i="98"/>
  <c r="C35" i="98"/>
  <c r="D34" i="98"/>
  <c r="C34" i="98"/>
  <c r="D33" i="98"/>
  <c r="C33" i="98"/>
  <c r="D32" i="98"/>
  <c r="C32" i="98"/>
  <c r="D31" i="98"/>
  <c r="C31" i="98"/>
  <c r="D30" i="98"/>
  <c r="C30" i="98"/>
  <c r="D29" i="98"/>
  <c r="C29" i="98"/>
  <c r="D28" i="98"/>
  <c r="C28" i="98"/>
  <c r="D27" i="98"/>
  <c r="C27" i="98"/>
  <c r="D26" i="98"/>
  <c r="C26" i="98"/>
  <c r="D25" i="98"/>
  <c r="C25" i="98"/>
  <c r="D24" i="98"/>
  <c r="C24" i="98"/>
  <c r="D23" i="98"/>
  <c r="C23" i="98"/>
  <c r="D22" i="98"/>
  <c r="C22" i="98"/>
  <c r="D21" i="98"/>
  <c r="C21" i="98"/>
  <c r="D20" i="98"/>
  <c r="C20" i="98"/>
  <c r="D19" i="98"/>
  <c r="C19" i="98"/>
  <c r="D18" i="98"/>
  <c r="C18" i="98"/>
  <c r="D17" i="98"/>
  <c r="C17" i="98"/>
  <c r="D16" i="98"/>
  <c r="C16" i="98"/>
  <c r="D15" i="98"/>
  <c r="C15" i="98"/>
  <c r="D14" i="98"/>
  <c r="C14" i="98"/>
  <c r="D13" i="98"/>
  <c r="C13" i="98"/>
  <c r="D12" i="98"/>
  <c r="C12" i="98"/>
  <c r="D11" i="98"/>
  <c r="C11" i="98"/>
  <c r="D10" i="98"/>
  <c r="C10" i="98"/>
  <c r="C40" i="97"/>
  <c r="B40" i="97"/>
  <c r="D39" i="97"/>
  <c r="C39" i="97"/>
  <c r="D38" i="97"/>
  <c r="C38" i="97"/>
  <c r="D37" i="97"/>
  <c r="C37" i="97"/>
  <c r="D36" i="97"/>
  <c r="C36" i="97"/>
  <c r="D35" i="97"/>
  <c r="C35" i="97"/>
  <c r="D34" i="97"/>
  <c r="C34" i="97"/>
  <c r="D33" i="97"/>
  <c r="C33" i="97"/>
  <c r="D32" i="97"/>
  <c r="C32" i="97"/>
  <c r="D31" i="97"/>
  <c r="C31" i="97"/>
  <c r="D30" i="97"/>
  <c r="C30" i="97"/>
  <c r="D29" i="97"/>
  <c r="C29" i="97"/>
  <c r="D28" i="97"/>
  <c r="C28" i="97"/>
  <c r="D27" i="97"/>
  <c r="C27" i="97"/>
  <c r="D26" i="97"/>
  <c r="C26" i="97"/>
  <c r="D25" i="97"/>
  <c r="C25" i="97"/>
  <c r="D24" i="97"/>
  <c r="C24" i="97"/>
  <c r="D23" i="97"/>
  <c r="C23" i="97"/>
  <c r="D22" i="97"/>
  <c r="C22" i="97"/>
  <c r="D21" i="97"/>
  <c r="C21" i="97"/>
  <c r="D20" i="97"/>
  <c r="C20" i="97"/>
  <c r="D19" i="97"/>
  <c r="C19" i="97"/>
  <c r="D18" i="97"/>
  <c r="C18" i="97"/>
  <c r="D17" i="97"/>
  <c r="C17" i="97"/>
  <c r="D16" i="97"/>
  <c r="C16" i="97"/>
  <c r="D15" i="97"/>
  <c r="C15" i="97"/>
  <c r="D14" i="97"/>
  <c r="C14" i="97"/>
  <c r="D13" i="97"/>
  <c r="C13" i="97"/>
  <c r="D12" i="97"/>
  <c r="C12" i="97"/>
  <c r="D11" i="97"/>
  <c r="C11" i="97"/>
  <c r="D10" i="97"/>
  <c r="C10" i="97"/>
  <c r="D9" i="97"/>
  <c r="C9" i="97"/>
  <c r="C20" i="96"/>
  <c r="D17" i="96"/>
  <c r="C19" i="95"/>
  <c r="D16" i="95"/>
  <c r="C20" i="94"/>
  <c r="D17" i="94"/>
  <c r="C20" i="93"/>
  <c r="C19" i="93"/>
  <c r="J10" i="106" l="1"/>
  <c r="J10" i="105"/>
  <c r="J12" i="107"/>
  <c r="J116" i="92" l="1"/>
  <c r="J115" i="92"/>
  <c r="J114" i="92"/>
  <c r="J113" i="92"/>
  <c r="J112" i="92"/>
  <c r="J111" i="92"/>
  <c r="J110" i="92"/>
  <c r="J109" i="92"/>
  <c r="J108" i="92"/>
  <c r="J107" i="92"/>
  <c r="J106" i="92"/>
  <c r="J105" i="92"/>
  <c r="J104" i="92"/>
  <c r="J103" i="92"/>
  <c r="J102" i="92"/>
  <c r="J101" i="92"/>
  <c r="J100" i="92"/>
  <c r="J99" i="92"/>
  <c r="J98" i="92"/>
  <c r="J97" i="92"/>
  <c r="J96" i="92"/>
  <c r="J95" i="92"/>
  <c r="J94" i="92"/>
  <c r="J91" i="92"/>
  <c r="J87" i="92"/>
  <c r="J83" i="92"/>
  <c r="J79" i="92"/>
  <c r="J75" i="92"/>
  <c r="J71" i="92"/>
  <c r="J67" i="92"/>
  <c r="J63" i="92"/>
  <c r="J59" i="92"/>
  <c r="J55" i="92"/>
  <c r="J51" i="92"/>
  <c r="J47" i="92"/>
  <c r="J45" i="92"/>
  <c r="G41" i="92"/>
  <c r="G40" i="92"/>
  <c r="G39" i="92"/>
  <c r="G38" i="92"/>
  <c r="G37" i="92"/>
  <c r="G36" i="92"/>
  <c r="G35" i="92"/>
  <c r="G34" i="92"/>
  <c r="G33" i="92"/>
  <c r="G32" i="92"/>
  <c r="G31" i="92"/>
  <c r="G30" i="92"/>
  <c r="G29" i="92"/>
  <c r="G28" i="92"/>
  <c r="G27" i="92"/>
  <c r="G26" i="92"/>
  <c r="G25" i="92"/>
  <c r="G24" i="92"/>
  <c r="G23" i="92"/>
  <c r="G22" i="92"/>
  <c r="G21" i="92"/>
  <c r="G20" i="92"/>
  <c r="G19" i="92"/>
  <c r="G18" i="92"/>
  <c r="G17" i="92"/>
  <c r="G16" i="92"/>
  <c r="G15" i="92"/>
  <c r="G14" i="92"/>
  <c r="G13" i="92"/>
  <c r="G12" i="92"/>
  <c r="G11" i="92"/>
  <c r="G10" i="92"/>
  <c r="G9" i="92"/>
  <c r="G8" i="92"/>
  <c r="G7" i="92"/>
  <c r="G6" i="92"/>
  <c r="G5" i="92"/>
  <c r="E37" i="90"/>
  <c r="D37" i="90"/>
  <c r="C37" i="90"/>
  <c r="B36" i="90"/>
  <c r="F36" i="90" s="1"/>
  <c r="F35" i="90"/>
  <c r="B35" i="90"/>
  <c r="B34" i="90"/>
  <c r="F34" i="90" s="1"/>
  <c r="F33" i="90"/>
  <c r="B33" i="90"/>
  <c r="B32" i="90"/>
  <c r="F32" i="90" s="1"/>
  <c r="F31" i="90"/>
  <c r="B31" i="90"/>
  <c r="B30" i="90"/>
  <c r="F30" i="90" s="1"/>
  <c r="F29" i="90"/>
  <c r="B29" i="90"/>
  <c r="B28" i="90"/>
  <c r="F28" i="90" s="1"/>
  <c r="F27" i="90"/>
  <c r="B27" i="90"/>
  <c r="B26" i="90"/>
  <c r="F26" i="90" s="1"/>
  <c r="F25" i="90"/>
  <c r="B25" i="90"/>
  <c r="B24" i="90"/>
  <c r="F24" i="90" s="1"/>
  <c r="F23" i="90"/>
  <c r="B23" i="90"/>
  <c r="B22" i="90"/>
  <c r="F22" i="90" s="1"/>
  <c r="F21" i="90"/>
  <c r="B21" i="90"/>
  <c r="B20" i="90"/>
  <c r="F20" i="90" s="1"/>
  <c r="F19" i="90"/>
  <c r="B19" i="90"/>
  <c r="B18" i="90"/>
  <c r="F18" i="90" s="1"/>
  <c r="F17" i="90"/>
  <c r="B17" i="90"/>
  <c r="B16" i="90"/>
  <c r="F16" i="90" s="1"/>
  <c r="F15" i="90"/>
  <c r="B15" i="90"/>
  <c r="B14" i="90"/>
  <c r="F14" i="90" s="1"/>
  <c r="F13" i="90"/>
  <c r="B13" i="90"/>
  <c r="B12" i="90"/>
  <c r="F12" i="90" s="1"/>
  <c r="F11" i="90"/>
  <c r="B11" i="90"/>
  <c r="B10" i="90"/>
  <c r="F10" i="90" s="1"/>
  <c r="F9" i="90"/>
  <c r="B9" i="90"/>
  <c r="B8" i="90"/>
  <c r="F8" i="90" s="1"/>
  <c r="F7" i="90"/>
  <c r="B7" i="90"/>
  <c r="B6" i="90"/>
  <c r="F6" i="90" s="1"/>
  <c r="F5" i="90"/>
  <c r="B5" i="90"/>
  <c r="B37" i="90" s="1"/>
  <c r="C12" i="87" l="1"/>
  <c r="D35" i="86"/>
  <c r="C35" i="86"/>
  <c r="B35" i="86"/>
  <c r="D29" i="86"/>
  <c r="B12" i="86" s="1"/>
  <c r="B13" i="86"/>
  <c r="B11" i="86"/>
  <c r="B10" i="86"/>
  <c r="B9" i="86"/>
  <c r="B7" i="86"/>
  <c r="B6" i="86"/>
  <c r="C14" i="85"/>
  <c r="C12" i="85"/>
  <c r="B16" i="84"/>
  <c r="B15" i="84"/>
  <c r="B14" i="84"/>
  <c r="B13" i="84"/>
  <c r="B12" i="84"/>
  <c r="B11" i="84"/>
  <c r="B10" i="84"/>
  <c r="B9" i="84"/>
  <c r="B8" i="84"/>
  <c r="B7" i="84"/>
  <c r="B6" i="84"/>
  <c r="B17" i="84" s="1"/>
  <c r="C14" i="83"/>
  <c r="C12" i="83"/>
  <c r="B14" i="82"/>
  <c r="B13" i="82"/>
  <c r="B12" i="82"/>
  <c r="B11" i="82"/>
  <c r="B10" i="82"/>
  <c r="B9" i="82"/>
  <c r="B8" i="82"/>
  <c r="B7" i="82"/>
  <c r="B15" i="82" s="1"/>
  <c r="B6" i="82"/>
  <c r="C12" i="81"/>
  <c r="B14" i="80"/>
  <c r="B13" i="80"/>
  <c r="B12" i="80"/>
  <c r="B11" i="80"/>
  <c r="B10" i="80"/>
  <c r="B9" i="80"/>
  <c r="B8" i="80"/>
  <c r="B7" i="80"/>
  <c r="B6" i="80"/>
  <c r="B15" i="80" s="1"/>
  <c r="B16" i="79"/>
  <c r="B15" i="79"/>
  <c r="B10" i="78"/>
  <c r="B9" i="78"/>
  <c r="B8" i="78"/>
  <c r="B7" i="78"/>
  <c r="B6" i="78"/>
  <c r="B11" i="78" s="1"/>
  <c r="B30" i="77"/>
  <c r="B29" i="77"/>
  <c r="T13" i="76"/>
  <c r="R13" i="76"/>
  <c r="P13" i="76"/>
  <c r="B13" i="76"/>
  <c r="T12" i="76"/>
  <c r="R12" i="76"/>
  <c r="P12" i="76"/>
  <c r="B12" i="76"/>
  <c r="T11" i="76"/>
  <c r="R11" i="76"/>
  <c r="P11" i="76"/>
  <c r="B11" i="76"/>
  <c r="T10" i="76"/>
  <c r="R10" i="76"/>
  <c r="P10" i="76"/>
  <c r="B10" i="76"/>
  <c r="T9" i="76"/>
  <c r="R9" i="76"/>
  <c r="P9" i="76"/>
  <c r="B9" i="76"/>
  <c r="T8" i="76"/>
  <c r="R8" i="76"/>
  <c r="P8" i="76"/>
  <c r="B8" i="76"/>
  <c r="T7" i="76"/>
  <c r="R7" i="76"/>
  <c r="P7" i="76"/>
  <c r="B7" i="76"/>
  <c r="T6" i="76"/>
  <c r="T14" i="76" s="1"/>
  <c r="R6" i="76"/>
  <c r="R14" i="76" s="1"/>
  <c r="P6" i="76"/>
  <c r="P14" i="76" s="1"/>
  <c r="B6" i="76"/>
  <c r="B14" i="76" s="1"/>
  <c r="I18" i="75"/>
  <c r="H18" i="75"/>
  <c r="G18" i="75"/>
  <c r="F18" i="75"/>
  <c r="E18" i="75"/>
  <c r="D18" i="75"/>
  <c r="C18" i="75"/>
  <c r="B18" i="75"/>
  <c r="I17" i="75"/>
  <c r="H17" i="75"/>
  <c r="G17" i="75"/>
  <c r="F17" i="75"/>
  <c r="E17" i="75"/>
  <c r="D17" i="75"/>
  <c r="C17" i="75"/>
  <c r="B17" i="75"/>
  <c r="I16" i="75"/>
  <c r="H16" i="75"/>
  <c r="G16" i="75"/>
  <c r="F16" i="75"/>
  <c r="E16" i="75"/>
  <c r="D16" i="75"/>
  <c r="C16" i="75"/>
  <c r="B16" i="75"/>
  <c r="Q15" i="75"/>
  <c r="I15" i="75"/>
  <c r="H15" i="75"/>
  <c r="G15" i="75"/>
  <c r="F15" i="75"/>
  <c r="E15" i="75"/>
  <c r="D15" i="75"/>
  <c r="C15" i="75"/>
  <c r="B15" i="75"/>
  <c r="Q14" i="75"/>
  <c r="Q13" i="75"/>
  <c r="Q12" i="75"/>
  <c r="Q11" i="75"/>
  <c r="Q10" i="75"/>
  <c r="Q9" i="75"/>
  <c r="Q17" i="75" s="1"/>
  <c r="Q8" i="75"/>
  <c r="Q7" i="75"/>
  <c r="Q18" i="75" s="1"/>
  <c r="U37" i="73"/>
  <c r="T37" i="73"/>
  <c r="U36" i="73"/>
  <c r="T36" i="73"/>
  <c r="U35" i="73"/>
  <c r="T35" i="73"/>
  <c r="U34" i="73"/>
  <c r="T34" i="73"/>
  <c r="U33" i="73"/>
  <c r="T33" i="73"/>
  <c r="U32" i="73"/>
  <c r="T32" i="73"/>
  <c r="U31" i="73"/>
  <c r="T31" i="73"/>
  <c r="U30" i="73"/>
  <c r="T30" i="73"/>
  <c r="U29" i="73"/>
  <c r="T29" i="73"/>
  <c r="U28" i="73"/>
  <c r="T28" i="73"/>
  <c r="U27" i="73"/>
  <c r="T27" i="73"/>
  <c r="U26" i="73"/>
  <c r="T26" i="73"/>
  <c r="U25" i="73"/>
  <c r="T25" i="73"/>
  <c r="U24" i="73"/>
  <c r="T24" i="73"/>
  <c r="U23" i="73"/>
  <c r="T23" i="73"/>
  <c r="U22" i="73"/>
  <c r="T22" i="73"/>
  <c r="U21" i="73"/>
  <c r="T21" i="73"/>
  <c r="U20" i="73"/>
  <c r="T20" i="73"/>
  <c r="U19" i="73"/>
  <c r="T19" i="73"/>
  <c r="U18" i="73"/>
  <c r="T18" i="73"/>
  <c r="U17" i="73"/>
  <c r="T17" i="73"/>
  <c r="U16" i="73"/>
  <c r="T16" i="73"/>
  <c r="U15" i="73"/>
  <c r="T15" i="73"/>
  <c r="U14" i="73"/>
  <c r="T14" i="73"/>
  <c r="U13" i="73"/>
  <c r="T13" i="73"/>
  <c r="U12" i="73"/>
  <c r="T12" i="73"/>
  <c r="U11" i="73"/>
  <c r="T11" i="73"/>
  <c r="U10" i="73"/>
  <c r="T10" i="73"/>
  <c r="U9" i="73"/>
  <c r="T9" i="73"/>
  <c r="U8" i="73"/>
  <c r="T8" i="73"/>
  <c r="U7" i="73"/>
  <c r="T7" i="73"/>
  <c r="U6" i="73"/>
  <c r="T6" i="73"/>
  <c r="U5" i="73"/>
  <c r="T5" i="73"/>
  <c r="T37" i="72"/>
  <c r="T36" i="72"/>
  <c r="T35" i="72"/>
  <c r="T34" i="72"/>
  <c r="T33" i="72"/>
  <c r="T32" i="72"/>
  <c r="T31" i="72"/>
  <c r="T30" i="72"/>
  <c r="T29" i="72"/>
  <c r="T28" i="72"/>
  <c r="T27" i="72"/>
  <c r="T26" i="72"/>
  <c r="T25" i="72"/>
  <c r="T24" i="72"/>
  <c r="T23" i="72"/>
  <c r="T22" i="72"/>
  <c r="T21" i="72"/>
  <c r="T20" i="72"/>
  <c r="T19" i="72"/>
  <c r="T18" i="72"/>
  <c r="T17" i="72"/>
  <c r="T16" i="72"/>
  <c r="T15" i="72"/>
  <c r="T14" i="72"/>
  <c r="T13" i="72"/>
  <c r="T12" i="72"/>
  <c r="T11" i="72"/>
  <c r="T10" i="72"/>
  <c r="T9" i="72"/>
  <c r="T8" i="72"/>
  <c r="T7" i="72"/>
  <c r="T6" i="72"/>
  <c r="T5" i="72"/>
  <c r="Q27" i="71"/>
  <c r="Q26" i="71"/>
  <c r="Q25" i="71"/>
  <c r="Q24" i="71"/>
  <c r="Q23" i="71"/>
  <c r="Q22" i="71"/>
  <c r="Q21" i="71"/>
  <c r="Q20" i="71"/>
  <c r="Q19" i="71"/>
  <c r="Q18" i="71"/>
  <c r="Q17" i="71"/>
  <c r="Q16" i="71"/>
  <c r="Q15" i="71"/>
  <c r="Q14" i="71"/>
  <c r="Q13" i="71"/>
  <c r="Q12" i="71"/>
  <c r="Q11" i="71"/>
  <c r="Q10" i="71"/>
  <c r="Q9" i="71"/>
  <c r="Q8" i="71"/>
  <c r="Q7" i="71"/>
  <c r="Q6" i="71"/>
  <c r="B14" i="86" l="1"/>
  <c r="Q16" i="75"/>
  <c r="B8" i="86"/>
  <c r="D52" i="70" l="1"/>
  <c r="C51" i="70"/>
  <c r="A51" i="70"/>
  <c r="B50" i="70"/>
  <c r="A50" i="70" s="1"/>
  <c r="D48" i="70"/>
  <c r="A48" i="70"/>
  <c r="C47" i="70"/>
  <c r="A47" i="70" s="1"/>
  <c r="B46" i="70"/>
  <c r="A46" i="70"/>
  <c r="G32" i="69"/>
  <c r="F32" i="69"/>
  <c r="D32" i="69"/>
  <c r="G31" i="69"/>
  <c r="F31" i="69"/>
  <c r="D31" i="69"/>
  <c r="F30" i="69"/>
  <c r="D30" i="69"/>
  <c r="G30" i="69" s="1"/>
  <c r="D29" i="69"/>
  <c r="G29" i="69" s="1"/>
  <c r="G28" i="69"/>
  <c r="F28" i="69"/>
  <c r="D28" i="69"/>
  <c r="G27" i="69"/>
  <c r="F27" i="69"/>
  <c r="D27" i="69"/>
  <c r="F26" i="69"/>
  <c r="D26" i="69"/>
  <c r="G26" i="69" s="1"/>
  <c r="D25" i="69"/>
  <c r="G25" i="69" s="1"/>
  <c r="G24" i="69"/>
  <c r="F24" i="69"/>
  <c r="D24" i="69"/>
  <c r="G23" i="69"/>
  <c r="F23" i="69"/>
  <c r="D23" i="69"/>
  <c r="F22" i="69"/>
  <c r="D22" i="69"/>
  <c r="G22" i="69" s="1"/>
  <c r="D21" i="69"/>
  <c r="G21" i="69" s="1"/>
  <c r="G20" i="69"/>
  <c r="F20" i="69"/>
  <c r="D20" i="69"/>
  <c r="G19" i="69"/>
  <c r="F19" i="69"/>
  <c r="D19" i="69"/>
  <c r="F18" i="69"/>
  <c r="D18" i="69"/>
  <c r="G18" i="69" s="1"/>
  <c r="D17" i="69"/>
  <c r="G17" i="69" s="1"/>
  <c r="G16" i="69"/>
  <c r="F16" i="69"/>
  <c r="D16" i="69"/>
  <c r="G15" i="69"/>
  <c r="F15" i="69"/>
  <c r="D15" i="69"/>
  <c r="F14" i="69"/>
  <c r="D14" i="69"/>
  <c r="G14" i="69" s="1"/>
  <c r="D13" i="69"/>
  <c r="G13" i="69" s="1"/>
  <c r="G12" i="69"/>
  <c r="F12" i="69"/>
  <c r="D12" i="69"/>
  <c r="G11" i="69"/>
  <c r="F11" i="69"/>
  <c r="D11" i="69"/>
  <c r="F10" i="69"/>
  <c r="D10" i="69"/>
  <c r="G10" i="69" s="1"/>
  <c r="D9" i="69"/>
  <c r="G9" i="69" s="1"/>
  <c r="G8" i="69"/>
  <c r="F8" i="69"/>
  <c r="D8" i="69"/>
  <c r="G7" i="69"/>
  <c r="F7" i="69"/>
  <c r="D7" i="69"/>
  <c r="F6" i="69"/>
  <c r="D6" i="69"/>
  <c r="G6" i="69" s="1"/>
  <c r="D32" i="68"/>
  <c r="G32" i="68" s="1"/>
  <c r="G31" i="68"/>
  <c r="F31" i="68"/>
  <c r="D31" i="68"/>
  <c r="G30" i="68"/>
  <c r="F30" i="68"/>
  <c r="D30" i="68"/>
  <c r="F29" i="68"/>
  <c r="D29" i="68"/>
  <c r="G29" i="68" s="1"/>
  <c r="D28" i="68"/>
  <c r="G28" i="68" s="1"/>
  <c r="G27" i="68"/>
  <c r="F27" i="68"/>
  <c r="D27" i="68"/>
  <c r="G26" i="68"/>
  <c r="F26" i="68"/>
  <c r="D26" i="68"/>
  <c r="F25" i="68"/>
  <c r="D25" i="68"/>
  <c r="G25" i="68" s="1"/>
  <c r="D24" i="68"/>
  <c r="G24" i="68" s="1"/>
  <c r="G23" i="68"/>
  <c r="F23" i="68"/>
  <c r="D23" i="68"/>
  <c r="G22" i="68"/>
  <c r="F22" i="68"/>
  <c r="D22" i="68"/>
  <c r="F21" i="68"/>
  <c r="D21" i="68"/>
  <c r="G21" i="68" s="1"/>
  <c r="D20" i="68"/>
  <c r="G20" i="68" s="1"/>
  <c r="G19" i="68"/>
  <c r="F19" i="68"/>
  <c r="D19" i="68"/>
  <c r="G18" i="68"/>
  <c r="F18" i="68"/>
  <c r="D18" i="68"/>
  <c r="F17" i="68"/>
  <c r="D17" i="68"/>
  <c r="G17" i="68" s="1"/>
  <c r="D16" i="68"/>
  <c r="G16" i="68" s="1"/>
  <c r="G15" i="68"/>
  <c r="F15" i="68"/>
  <c r="D15" i="68"/>
  <c r="G14" i="68"/>
  <c r="F14" i="68"/>
  <c r="D14" i="68"/>
  <c r="F13" i="68"/>
  <c r="D13" i="68"/>
  <c r="G13" i="68" s="1"/>
  <c r="D12" i="68"/>
  <c r="G12" i="68" s="1"/>
  <c r="G11" i="68"/>
  <c r="F11" i="68"/>
  <c r="D11" i="68"/>
  <c r="G10" i="68"/>
  <c r="F10" i="68"/>
  <c r="D10" i="68"/>
  <c r="F9" i="68"/>
  <c r="D9" i="68"/>
  <c r="G9" i="68" s="1"/>
  <c r="D8" i="68"/>
  <c r="G8" i="68" s="1"/>
  <c r="G7" i="68"/>
  <c r="F7" i="68"/>
  <c r="D7" i="68"/>
  <c r="G6" i="68"/>
  <c r="F6" i="68"/>
  <c r="D6" i="68"/>
  <c r="F33" i="67"/>
  <c r="D33" i="67"/>
  <c r="G33" i="67" s="1"/>
  <c r="D32" i="67"/>
  <c r="G32" i="67" s="1"/>
  <c r="G31" i="67"/>
  <c r="F31" i="67"/>
  <c r="D31" i="67"/>
  <c r="G30" i="67"/>
  <c r="F30" i="67"/>
  <c r="D30" i="67"/>
  <c r="F29" i="67"/>
  <c r="D29" i="67"/>
  <c r="G29" i="67" s="1"/>
  <c r="D28" i="67"/>
  <c r="G28" i="67" s="1"/>
  <c r="G27" i="67"/>
  <c r="F27" i="67"/>
  <c r="D27" i="67"/>
  <c r="G26" i="67"/>
  <c r="F26" i="67"/>
  <c r="D26" i="67"/>
  <c r="F25" i="67"/>
  <c r="D25" i="67"/>
  <c r="G25" i="67" s="1"/>
  <c r="D24" i="67"/>
  <c r="G24" i="67" s="1"/>
  <c r="G23" i="67"/>
  <c r="F23" i="67"/>
  <c r="D23" i="67"/>
  <c r="G22" i="67"/>
  <c r="F22" i="67"/>
  <c r="D22" i="67"/>
  <c r="F21" i="67"/>
  <c r="D21" i="67"/>
  <c r="G21" i="67" s="1"/>
  <c r="D20" i="67"/>
  <c r="G20" i="67" s="1"/>
  <c r="G19" i="67"/>
  <c r="F19" i="67"/>
  <c r="D19" i="67"/>
  <c r="G18" i="67"/>
  <c r="F18" i="67"/>
  <c r="D18" i="67"/>
  <c r="F17" i="67"/>
  <c r="D17" i="67"/>
  <c r="G17" i="67" s="1"/>
  <c r="D16" i="67"/>
  <c r="G16" i="67" s="1"/>
  <c r="G15" i="67"/>
  <c r="F15" i="67"/>
  <c r="D15" i="67"/>
  <c r="G14" i="67"/>
  <c r="F14" i="67"/>
  <c r="D14" i="67"/>
  <c r="F13" i="67"/>
  <c r="D13" i="67"/>
  <c r="G13" i="67" s="1"/>
  <c r="D12" i="67"/>
  <c r="G12" i="67" s="1"/>
  <c r="G11" i="67"/>
  <c r="F11" i="67"/>
  <c r="D11" i="67"/>
  <c r="G10" i="67"/>
  <c r="F10" i="67"/>
  <c r="D10" i="67"/>
  <c r="F9" i="67"/>
  <c r="D9" i="67"/>
  <c r="G9" i="67" s="1"/>
  <c r="D8" i="67"/>
  <c r="G8" i="67" s="1"/>
  <c r="G7" i="67"/>
  <c r="F7" i="67"/>
  <c r="D7" i="67"/>
  <c r="F8" i="67" l="1"/>
  <c r="F12" i="67"/>
  <c r="F16" i="67"/>
  <c r="F20" i="67"/>
  <c r="F24" i="67"/>
  <c r="F28" i="67"/>
  <c r="F32" i="67"/>
  <c r="F8" i="68"/>
  <c r="F12" i="68"/>
  <c r="F16" i="68"/>
  <c r="F20" i="68"/>
  <c r="F24" i="68"/>
  <c r="F28" i="68"/>
  <c r="F32" i="68"/>
  <c r="F9" i="69"/>
  <c r="F13" i="69"/>
  <c r="F17" i="69"/>
  <c r="F21" i="69"/>
  <c r="F25" i="69"/>
  <c r="F29" i="69"/>
  <c r="E59" i="65" l="1"/>
  <c r="E58" i="65"/>
  <c r="E57" i="65"/>
  <c r="E56" i="65"/>
  <c r="E55" i="65"/>
  <c r="E54" i="65"/>
  <c r="E53" i="65"/>
  <c r="E52" i="65"/>
  <c r="E51" i="65"/>
  <c r="E50" i="65"/>
  <c r="E49" i="65"/>
  <c r="E48" i="65"/>
  <c r="E47" i="65"/>
  <c r="E46" i="65"/>
  <c r="E45" i="65"/>
  <c r="E44" i="65"/>
  <c r="E43" i="65"/>
  <c r="E42" i="65"/>
  <c r="E41" i="65"/>
  <c r="E40" i="65"/>
  <c r="E39" i="65"/>
  <c r="E38" i="65"/>
  <c r="E37" i="65"/>
  <c r="E36" i="65"/>
  <c r="E35" i="65"/>
  <c r="E34" i="65"/>
  <c r="E33" i="65"/>
  <c r="E32" i="65"/>
  <c r="E31" i="65"/>
  <c r="E30" i="65"/>
  <c r="E29" i="65"/>
  <c r="E28" i="65"/>
  <c r="E27" i="65"/>
  <c r="E26" i="65"/>
  <c r="E25" i="65"/>
  <c r="E24" i="65"/>
  <c r="E23" i="65"/>
  <c r="E22" i="65"/>
  <c r="E21" i="65"/>
  <c r="E20" i="65"/>
  <c r="E19" i="65"/>
  <c r="E18" i="65"/>
  <c r="E17" i="65"/>
  <c r="E16" i="65"/>
  <c r="E15" i="65"/>
  <c r="E14" i="65"/>
  <c r="E13" i="65"/>
  <c r="E12" i="65"/>
  <c r="E11" i="65"/>
  <c r="E10" i="65"/>
  <c r="E9" i="65"/>
  <c r="E8" i="65"/>
  <c r="E7" i="65"/>
  <c r="E6" i="65"/>
  <c r="E5" i="65"/>
  <c r="C30" i="57" l="1"/>
  <c r="B30" i="57"/>
  <c r="C30" i="54"/>
  <c r="B30" i="54"/>
  <c r="C30" i="51"/>
  <c r="B30" i="51"/>
  <c r="C30" i="50"/>
  <c r="B30" i="50"/>
  <c r="F79" i="33"/>
  <c r="E79" i="33"/>
  <c r="C19" i="32"/>
  <c r="B22" i="20" l="1"/>
  <c r="C16" i="20"/>
  <c r="D13" i="20"/>
  <c r="C13" i="20"/>
  <c r="D12" i="20"/>
  <c r="C12" i="20"/>
  <c r="D11" i="20"/>
  <c r="C11" i="20"/>
  <c r="D10" i="20"/>
  <c r="C10" i="20"/>
  <c r="D9" i="20"/>
  <c r="C9" i="20"/>
  <c r="D8" i="20"/>
  <c r="C8" i="20"/>
  <c r="D7" i="20"/>
  <c r="C7" i="20"/>
  <c r="E26" i="19"/>
  <c r="E25" i="19"/>
  <c r="E24" i="19"/>
  <c r="E23" i="19"/>
  <c r="E22" i="19"/>
  <c r="E21" i="19"/>
  <c r="E20" i="19"/>
  <c r="E19" i="19"/>
  <c r="E18" i="19"/>
  <c r="E17" i="19"/>
  <c r="E16" i="19"/>
  <c r="E15" i="19"/>
  <c r="E14" i="19"/>
  <c r="E13" i="19"/>
  <c r="E12" i="19"/>
  <c r="E11" i="19"/>
  <c r="E10" i="19"/>
  <c r="E9" i="19"/>
  <c r="E8" i="19"/>
  <c r="E7" i="19"/>
  <c r="E6" i="19"/>
  <c r="E5" i="19"/>
  <c r="C6" i="18" l="1"/>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6" i="14"/>
  <c r="C7" i="14"/>
  <c r="C8" i="14"/>
  <c r="C9" i="14"/>
  <c r="C10"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alcChain>
</file>

<file path=xl/sharedStrings.xml><?xml version="1.0" encoding="utf-8"?>
<sst xmlns="http://schemas.openxmlformats.org/spreadsheetml/2006/main" count="7685" uniqueCount="1124">
  <si>
    <t>Periodo</t>
  </si>
  <si>
    <t>Var. Jalisco</t>
  </si>
  <si>
    <t>Var. Nacional</t>
  </si>
  <si>
    <t>I</t>
  </si>
  <si>
    <t>II</t>
  </si>
  <si>
    <t>III</t>
  </si>
  <si>
    <t>IV</t>
  </si>
  <si>
    <t xml:space="preserve">          Aguascalientes</t>
  </si>
  <si>
    <t xml:space="preserve">          Tabasco</t>
  </si>
  <si>
    <t xml:space="preserve">          Baja California</t>
  </si>
  <si>
    <t xml:space="preserve">          Tlaxcala</t>
  </si>
  <si>
    <t xml:space="preserve">          Baja California Sur</t>
  </si>
  <si>
    <t xml:space="preserve">          Morelos</t>
  </si>
  <si>
    <t xml:space="preserve">          Campeche</t>
  </si>
  <si>
    <t xml:space="preserve">          Colima</t>
  </si>
  <si>
    <t xml:space="preserve">          Coahuila </t>
  </si>
  <si>
    <t xml:space="preserve">          Michoacán de Ocampo</t>
  </si>
  <si>
    <t xml:space="preserve">          Zacatecas</t>
  </si>
  <si>
    <t xml:space="preserve">          Chiapas</t>
  </si>
  <si>
    <t xml:space="preserve">          Chihuahua</t>
  </si>
  <si>
    <t xml:space="preserve">         Estado de  México</t>
  </si>
  <si>
    <t xml:space="preserve">          Ciudad de México</t>
  </si>
  <si>
    <t xml:space="preserve">          Durango</t>
  </si>
  <si>
    <t xml:space="preserve">          Guanajuato</t>
  </si>
  <si>
    <t xml:space="preserve">          San Luis Potosí</t>
  </si>
  <si>
    <t xml:space="preserve">          Guerrero</t>
  </si>
  <si>
    <t xml:space="preserve">          Nayarit</t>
  </si>
  <si>
    <t xml:space="preserve">          Hidalgo</t>
  </si>
  <si>
    <t xml:space="preserve">          Jalisco</t>
  </si>
  <si>
    <t xml:space="preserve">          Puebla</t>
  </si>
  <si>
    <t xml:space="preserve">          Querétaro</t>
  </si>
  <si>
    <t xml:space="preserve">          Sonora</t>
  </si>
  <si>
    <t xml:space="preserve">          Nuevo León</t>
  </si>
  <si>
    <t>Nacional</t>
  </si>
  <si>
    <t xml:space="preserve">          Oaxaca</t>
  </si>
  <si>
    <t xml:space="preserve">          Quintana Roo</t>
  </si>
  <si>
    <t xml:space="preserve">          Tamaulipas</t>
  </si>
  <si>
    <t xml:space="preserve">          Sinaloa</t>
  </si>
  <si>
    <t xml:space="preserve">          Veracruz</t>
  </si>
  <si>
    <t xml:space="preserve">          Yucatán</t>
  </si>
  <si>
    <t xml:space="preserve">          Michoacán </t>
  </si>
  <si>
    <t>Promedio Nacional</t>
  </si>
  <si>
    <t>Jalisco</t>
  </si>
  <si>
    <t xml:space="preserve">          Michoacán</t>
  </si>
  <si>
    <t>Campeche</t>
  </si>
  <si>
    <t>Tabasco</t>
  </si>
  <si>
    <t>Chiapas</t>
  </si>
  <si>
    <t>Tlaxcala</t>
  </si>
  <si>
    <t xml:space="preserve">Veracruz </t>
  </si>
  <si>
    <t>Zacatecas</t>
  </si>
  <si>
    <t>Oaxaca</t>
  </si>
  <si>
    <t>Durango</t>
  </si>
  <si>
    <t>Tamaulipas</t>
  </si>
  <si>
    <t>Guerrero</t>
  </si>
  <si>
    <t>Morelos</t>
  </si>
  <si>
    <t>Puebla</t>
  </si>
  <si>
    <t>Coahuila</t>
  </si>
  <si>
    <t>Sonora</t>
  </si>
  <si>
    <t>Estado de México</t>
  </si>
  <si>
    <t>Colima</t>
  </si>
  <si>
    <t>Hidalgo</t>
  </si>
  <si>
    <t xml:space="preserve">Michoacán </t>
  </si>
  <si>
    <t>Nayarit</t>
  </si>
  <si>
    <t>Ciudad de México</t>
  </si>
  <si>
    <t>Nuevo León</t>
  </si>
  <si>
    <t>Yucatán</t>
  </si>
  <si>
    <t>San Luis Potosí</t>
  </si>
  <si>
    <t>Baja California</t>
  </si>
  <si>
    <t>Sinaloa</t>
  </si>
  <si>
    <t>Chihuahua</t>
  </si>
  <si>
    <t>Guanajuato</t>
  </si>
  <si>
    <t xml:space="preserve">Querétaro </t>
  </si>
  <si>
    <t>Quintana Roo</t>
  </si>
  <si>
    <t>Aguascalientes</t>
  </si>
  <si>
    <t>Baja California Sur</t>
  </si>
  <si>
    <t xml:space="preserve">ITAEE Acumulado. </t>
  </si>
  <si>
    <t>F1: Variación porcentual con respecto al mismo periodo del año anterior del ITAEE: Total de Jalisco y Promedio Nacional, 2013- 2018</t>
  </si>
  <si>
    <t>Fuente: IIEG, con información de INEGI, Cuentas Nacionales.</t>
  </si>
  <si>
    <t>Figura 3. Variación porcentual anual del ITAEE por entidad federativa, Cuarto Trimestre 2018</t>
  </si>
  <si>
    <t>Fuente: IIEG, con información de INEGI, Cuentas Nacionales</t>
  </si>
  <si>
    <t>F2: Variación porcentual anual del ITAEE de Jalisco por actividad económica, 4T 2018</t>
  </si>
  <si>
    <t>Figura 4. Comportamiento del crecimiento anual del ITAEE 2012-2018 de las 8 entidades con mayor crecimiento en el Cuarto Trimestre de 2018</t>
  </si>
  <si>
    <t>Figura . Crecimiento % acumulado del ITAEE de 2012 a 2018 por entidad federativa</t>
  </si>
  <si>
    <t>Figura 5. Variación porcentual anual del ITAEE de Jalisco de las actividades primarias, 2013- 2018</t>
  </si>
  <si>
    <t>Figura 6. Variación porcentual anual del ITAEE de las actividades primarias por entidad federativa, cuarto trimestre de 2018</t>
  </si>
  <si>
    <t>Figura . Variación porcentual anual del ITAEE de Jalisco de las actividades secundarias, 2013-2018</t>
  </si>
  <si>
    <t>Figura 7. Variación porcentual anual del ITAEE de las actividades secundarias por entidad federativa, cuarto trimestre de 2018</t>
  </si>
  <si>
    <t>Figura . Variación porcentual anual del ITAEE de Jalisco de las actividades terciarias 2013-2018</t>
  </si>
  <si>
    <t>Figura . Variación porcentual anual del ITAEE de las actividades terciarias por entidad federativa, cuarto trimestre de 2018</t>
  </si>
  <si>
    <t>Total</t>
  </si>
  <si>
    <t>Actividades primarias</t>
  </si>
  <si>
    <t>Actividades secundarias</t>
  </si>
  <si>
    <t>Actividades terciarias</t>
  </si>
  <si>
    <t>Fuente: IIEG, con información del IMSS.</t>
  </si>
  <si>
    <t>JALISCO</t>
  </si>
  <si>
    <t>Año</t>
  </si>
  <si>
    <t>nuevos empleos</t>
  </si>
  <si>
    <t>1998/Enero</t>
  </si>
  <si>
    <t>1998/Febrero</t>
  </si>
  <si>
    <t>1998/Marzo</t>
  </si>
  <si>
    <t>1999/Enero</t>
  </si>
  <si>
    <t>1999/Febrero</t>
  </si>
  <si>
    <t>1999/Marzo</t>
  </si>
  <si>
    <t>2000/Enero</t>
  </si>
  <si>
    <t>2000/Febrero</t>
  </si>
  <si>
    <t>2000/Marzo</t>
  </si>
  <si>
    <t>2001/Enero</t>
  </si>
  <si>
    <t>2001/Febrero</t>
  </si>
  <si>
    <t>2001/Marzo</t>
  </si>
  <si>
    <t>2002/Enero</t>
  </si>
  <si>
    <t>2002/Febrero</t>
  </si>
  <si>
    <t>2002/Marzo</t>
  </si>
  <si>
    <t>2003/Enero</t>
  </si>
  <si>
    <t>2003/Febrero</t>
  </si>
  <si>
    <t>2003/Marzo</t>
  </si>
  <si>
    <t>2004/Enero</t>
  </si>
  <si>
    <t>2004/Febrero</t>
  </si>
  <si>
    <t>2004/Marzo</t>
  </si>
  <si>
    <t>2005/Enero</t>
  </si>
  <si>
    <t>2005/Febrero</t>
  </si>
  <si>
    <t>2005/Marzo</t>
  </si>
  <si>
    <t>2006/Enero</t>
  </si>
  <si>
    <t>2006/Febrero</t>
  </si>
  <si>
    <t>2006/Marzo</t>
  </si>
  <si>
    <t>2007/Enero</t>
  </si>
  <si>
    <t>2007/Febrero</t>
  </si>
  <si>
    <t>2007/Marzo</t>
  </si>
  <si>
    <t>2008/Enero</t>
  </si>
  <si>
    <t>2008/Febrero</t>
  </si>
  <si>
    <t>2008/Marzo</t>
  </si>
  <si>
    <t>2009/Enero</t>
  </si>
  <si>
    <t>2009/Febrero</t>
  </si>
  <si>
    <t>2009/Marzo</t>
  </si>
  <si>
    <t>2010/Enero</t>
  </si>
  <si>
    <t>2010/Febrero</t>
  </si>
  <si>
    <t>2010/Marzo</t>
  </si>
  <si>
    <t>2011/Enero</t>
  </si>
  <si>
    <t>2011/Febrero</t>
  </si>
  <si>
    <t>2011/Marzo</t>
  </si>
  <si>
    <t>2012/Enero</t>
  </si>
  <si>
    <t>2012/Febrero</t>
  </si>
  <si>
    <t>2012/Marzo</t>
  </si>
  <si>
    <t>2013/Enero</t>
  </si>
  <si>
    <t>2013/Febrero</t>
  </si>
  <si>
    <t>2013/Marzo</t>
  </si>
  <si>
    <t>2014/Enero</t>
  </si>
  <si>
    <t>2014/Febrero</t>
  </si>
  <si>
    <t>2014/Marzo</t>
  </si>
  <si>
    <t>2015/Enero</t>
  </si>
  <si>
    <t>2015/Febrero</t>
  </si>
  <si>
    <t>2015/Marzo</t>
  </si>
  <si>
    <t>2016/Enero</t>
  </si>
  <si>
    <t>2016/Febrero</t>
  </si>
  <si>
    <t>2016/Marzo</t>
  </si>
  <si>
    <t>2017/Enero</t>
  </si>
  <si>
    <t>2017/Febrero</t>
  </si>
  <si>
    <t>2017/Marzo</t>
  </si>
  <si>
    <t>2018/Enero</t>
  </si>
  <si>
    <t>2018/Febrero</t>
  </si>
  <si>
    <t>2018/Marzo</t>
  </si>
  <si>
    <t>2019/Enero</t>
  </si>
  <si>
    <t>2019/Febrero</t>
  </si>
  <si>
    <t>2019/Marzo</t>
  </si>
  <si>
    <t>Figura 8. Templeos generados marzo 1998-2019</t>
  </si>
  <si>
    <t>Figura 2. Trabajadores asegurados registrados en Jalisco, 2013-2019</t>
  </si>
  <si>
    <t>Total de trabajadores</t>
  </si>
  <si>
    <t>Nuevos empleos</t>
  </si>
  <si>
    <t>tasa de varia</t>
  </si>
  <si>
    <t>Fecha de consulta: 27/03/2019 9:52:46</t>
  </si>
  <si>
    <t>Fuente: INEGI. Encuesta Nacional de Ocupación y Empleo.</t>
  </si>
  <si>
    <t>Cifras preliminares: p/ A partir de 2005/03</t>
  </si>
  <si>
    <t>Notas:a/ Para el cálculo de los indicadores de la Encuesta Nacional de Ocupación y Empleo (ENOE), se utilizan los datos de población de las proyecciones demográficas del CONAPO publicadas en abril de 2013. Al disponer de los resultados de la Encuesta Intercensal (EIC) 2015, así como de otras fuentes de información recientes, como son: la Encuesta Nacional de la Dinámica Demográfica (ENADID) 2014, los Registros administrativos de nacimientos y defunciones, la Encuesta Nacional de Ocupación y Empleo y la American Community Survey de los Estados Unidos de América, se cuenta con los elementos útiles para revisar y en su caso actualizar las estimaciones de población. Con base en esas fuentes de información, el INEGI continúa evaluando la utilización de dichas estimaciones de población, con el propósito de calcular los indicadores de la ENOE y otros proyectos.</t>
  </si>
  <si>
    <t>2019/02</t>
  </si>
  <si>
    <t>2019/01</t>
  </si>
  <si>
    <t>2018/12</t>
  </si>
  <si>
    <t>2018/11</t>
  </si>
  <si>
    <t>2018/10</t>
  </si>
  <si>
    <t>2018/09</t>
  </si>
  <si>
    <t>2018/08</t>
  </si>
  <si>
    <t>2018/07</t>
  </si>
  <si>
    <t>2018/06</t>
  </si>
  <si>
    <t>2018/05</t>
  </si>
  <si>
    <t>2018/04</t>
  </si>
  <si>
    <t>2018/03</t>
  </si>
  <si>
    <t>2018/02</t>
  </si>
  <si>
    <t>2018/01</t>
  </si>
  <si>
    <t>2017/12</t>
  </si>
  <si>
    <t>2017/11</t>
  </si>
  <si>
    <t>2017/10</t>
  </si>
  <si>
    <t>2017/09</t>
  </si>
  <si>
    <t>2017/08</t>
  </si>
  <si>
    <t>2017/07</t>
  </si>
  <si>
    <t>2017/06</t>
  </si>
  <si>
    <t>2017/05</t>
  </si>
  <si>
    <t>2017/04</t>
  </si>
  <si>
    <t>2017/03</t>
  </si>
  <si>
    <t>2017/02</t>
  </si>
  <si>
    <t>2017/01</t>
  </si>
  <si>
    <t>2016/12</t>
  </si>
  <si>
    <t>2016/11</t>
  </si>
  <si>
    <t>2016/10</t>
  </si>
  <si>
    <t>2016/09</t>
  </si>
  <si>
    <t>2016/08</t>
  </si>
  <si>
    <t>2016/07</t>
  </si>
  <si>
    <t>2016/06</t>
  </si>
  <si>
    <t>2016/05</t>
  </si>
  <si>
    <t>2016/04</t>
  </si>
  <si>
    <t>2016/03</t>
  </si>
  <si>
    <t>2016/02</t>
  </si>
  <si>
    <t>2016/01</t>
  </si>
  <si>
    <t>2015/12</t>
  </si>
  <si>
    <t>2015/11</t>
  </si>
  <si>
    <t>2015/10</t>
  </si>
  <si>
    <t>2015/09</t>
  </si>
  <si>
    <t>2015/08</t>
  </si>
  <si>
    <t>2015/07</t>
  </si>
  <si>
    <t>2015/06</t>
  </si>
  <si>
    <t>2015/05</t>
  </si>
  <si>
    <t>2015/04</t>
  </si>
  <si>
    <t>2015/03</t>
  </si>
  <si>
    <t>2015/02</t>
  </si>
  <si>
    <t>2015/01</t>
  </si>
  <si>
    <t>2014/12</t>
  </si>
  <si>
    <t>2014/11</t>
  </si>
  <si>
    <t>2014/10</t>
  </si>
  <si>
    <t>2014/09</t>
  </si>
  <si>
    <t>2014/08</t>
  </si>
  <si>
    <t>2014/07</t>
  </si>
  <si>
    <t>2014/06</t>
  </si>
  <si>
    <t>2014/05</t>
  </si>
  <si>
    <t>2014/04</t>
  </si>
  <si>
    <t>2014/03</t>
  </si>
  <si>
    <t>2014/02</t>
  </si>
  <si>
    <t>2014/01</t>
  </si>
  <si>
    <t>2013/12</t>
  </si>
  <si>
    <t>2013/11</t>
  </si>
  <si>
    <t>2013/10</t>
  </si>
  <si>
    <t>2013/09</t>
  </si>
  <si>
    <t>2013/08</t>
  </si>
  <si>
    <t>2013/07</t>
  </si>
  <si>
    <t>2013/06</t>
  </si>
  <si>
    <t>2013/05</t>
  </si>
  <si>
    <t>2013/04</t>
  </si>
  <si>
    <t>2013/03</t>
  </si>
  <si>
    <t>2013/02</t>
  </si>
  <si>
    <t>2013/01</t>
  </si>
  <si>
    <t>2012/12</t>
  </si>
  <si>
    <t>2012/11</t>
  </si>
  <si>
    <t>2012/10</t>
  </si>
  <si>
    <t>2012/09</t>
  </si>
  <si>
    <t>2012/08</t>
  </si>
  <si>
    <t>2012/07</t>
  </si>
  <si>
    <t>2012/06</t>
  </si>
  <si>
    <t>2012/05</t>
  </si>
  <si>
    <t>2012/04</t>
  </si>
  <si>
    <t>2012/03</t>
  </si>
  <si>
    <t>2012/02</t>
  </si>
  <si>
    <t>2012/01</t>
  </si>
  <si>
    <t>2011/12</t>
  </si>
  <si>
    <t>2011/11</t>
  </si>
  <si>
    <t>2011/10</t>
  </si>
  <si>
    <t>2011/09</t>
  </si>
  <si>
    <t>2011/08</t>
  </si>
  <si>
    <t>2011/07</t>
  </si>
  <si>
    <t>2011/06</t>
  </si>
  <si>
    <t>2011/05</t>
  </si>
  <si>
    <t>2011/04</t>
  </si>
  <si>
    <t>2011/03</t>
  </si>
  <si>
    <t>2011/02</t>
  </si>
  <si>
    <t>2011/01</t>
  </si>
  <si>
    <t>2010/12</t>
  </si>
  <si>
    <t>2010/11</t>
  </si>
  <si>
    <t>2010/10</t>
  </si>
  <si>
    <t>2010/09</t>
  </si>
  <si>
    <t>2010/08</t>
  </si>
  <si>
    <t>2010/07</t>
  </si>
  <si>
    <t>2010/06</t>
  </si>
  <si>
    <t>2010/05</t>
  </si>
  <si>
    <t>2010/04</t>
  </si>
  <si>
    <t>2010/03</t>
  </si>
  <si>
    <t>2010/02</t>
  </si>
  <si>
    <t>2010/01</t>
  </si>
  <si>
    <t>2009/12</t>
  </si>
  <si>
    <t>2009/11</t>
  </si>
  <si>
    <t>2009/10</t>
  </si>
  <si>
    <t>2009/09</t>
  </si>
  <si>
    <t>2009/08</t>
  </si>
  <si>
    <t>2009/07</t>
  </si>
  <si>
    <t>2009/06</t>
  </si>
  <si>
    <t>2009/05</t>
  </si>
  <si>
    <t>2009/04</t>
  </si>
  <si>
    <t>2009/03</t>
  </si>
  <si>
    <t>2009/02</t>
  </si>
  <si>
    <t>2009/01</t>
  </si>
  <si>
    <t>2008/12</t>
  </si>
  <si>
    <t>2008/11</t>
  </si>
  <si>
    <t>2008/10</t>
  </si>
  <si>
    <t>2008/09</t>
  </si>
  <si>
    <t>2008/08</t>
  </si>
  <si>
    <t>2008/07</t>
  </si>
  <si>
    <t>2008/06</t>
  </si>
  <si>
    <t>2008/05</t>
  </si>
  <si>
    <t>2008/04</t>
  </si>
  <si>
    <t>2008/03</t>
  </si>
  <si>
    <t>2008/02</t>
  </si>
  <si>
    <t>2008/01</t>
  </si>
  <si>
    <t>2007/12</t>
  </si>
  <si>
    <t>2007/11</t>
  </si>
  <si>
    <t>2007/10</t>
  </si>
  <si>
    <t>2007/09</t>
  </si>
  <si>
    <t>2007/08</t>
  </si>
  <si>
    <t>2007/07</t>
  </si>
  <si>
    <t>2007/06</t>
  </si>
  <si>
    <t>2007/05</t>
  </si>
  <si>
    <t>2007/04</t>
  </si>
  <si>
    <t>2007/03</t>
  </si>
  <si>
    <t>2007/02</t>
  </si>
  <si>
    <t>2007/01</t>
  </si>
  <si>
    <t>2006/12</t>
  </si>
  <si>
    <t>2006/11</t>
  </si>
  <si>
    <t>2006/10</t>
  </si>
  <si>
    <t>2006/09</t>
  </si>
  <si>
    <t>2006/08</t>
  </si>
  <si>
    <t>2006/07</t>
  </si>
  <si>
    <t>2006/06</t>
  </si>
  <si>
    <t>2006/05</t>
  </si>
  <si>
    <t>2006/04</t>
  </si>
  <si>
    <t>2006/03</t>
  </si>
  <si>
    <t>2006/02</t>
  </si>
  <si>
    <t>2006/01</t>
  </si>
  <si>
    <t>2005/12</t>
  </si>
  <si>
    <t>2005/11</t>
  </si>
  <si>
    <t>2005/10</t>
  </si>
  <si>
    <t>2005/09</t>
  </si>
  <si>
    <t>2005/08</t>
  </si>
  <si>
    <t>2005/07</t>
  </si>
  <si>
    <t>2005/06</t>
  </si>
  <si>
    <t>2005/05</t>
  </si>
  <si>
    <t>2005/04</t>
  </si>
  <si>
    <t>2005/03p/</t>
  </si>
  <si>
    <t xml:space="preserve">Jalisco a/  </t>
  </si>
  <si>
    <t>Tasa de desocupacion</t>
  </si>
  <si>
    <t>Fuente: IIEG con información de la ENOE mensual de INEGI.</t>
  </si>
  <si>
    <t xml:space="preserve">Tabasco </t>
  </si>
  <si>
    <t xml:space="preserve">Durango </t>
  </si>
  <si>
    <t xml:space="preserve">Sonora </t>
  </si>
  <si>
    <t xml:space="preserve">Estado de México </t>
  </si>
  <si>
    <t xml:space="preserve">Colima </t>
  </si>
  <si>
    <t xml:space="preserve">Guanajuato </t>
  </si>
  <si>
    <t xml:space="preserve">Coahuila </t>
  </si>
  <si>
    <t xml:space="preserve">Tamaulipas </t>
  </si>
  <si>
    <t xml:space="preserve">Chiapas </t>
  </si>
  <si>
    <t xml:space="preserve">Sinaloa </t>
  </si>
  <si>
    <t xml:space="preserve">Aguascalientes </t>
  </si>
  <si>
    <t xml:space="preserve">Quintana Roo </t>
  </si>
  <si>
    <t>Querétaro</t>
  </si>
  <si>
    <t xml:space="preserve">Baja California Sur </t>
  </si>
  <si>
    <t xml:space="preserve">Zacatecas </t>
  </si>
  <si>
    <t xml:space="preserve">Puebla </t>
  </si>
  <si>
    <t xml:space="preserve">Chihuahua </t>
  </si>
  <si>
    <t>Michoacán de Ocampo</t>
  </si>
  <si>
    <t xml:space="preserve">San Luis Potosí </t>
  </si>
  <si>
    <t xml:space="preserve">Hidalgo </t>
  </si>
  <si>
    <t xml:space="preserve">Morelos </t>
  </si>
  <si>
    <t xml:space="preserve">Guerrero </t>
  </si>
  <si>
    <t>Figura 27. Tasa de desocupación en Jalisco en febrero, 2006-2019</t>
  </si>
  <si>
    <t>Figura 28. Tasa de desocupación mensual por entidad federativa, febrero 2019</t>
  </si>
  <si>
    <t>Mes</t>
  </si>
  <si>
    <t>2013</t>
  </si>
  <si>
    <t>ENE</t>
  </si>
  <si>
    <t/>
  </si>
  <si>
    <t>FEB</t>
  </si>
  <si>
    <t>MAR</t>
  </si>
  <si>
    <t>ABR</t>
  </si>
  <si>
    <t>MAY</t>
  </si>
  <si>
    <t>JUN</t>
  </si>
  <si>
    <t>JUL</t>
  </si>
  <si>
    <t>AGO</t>
  </si>
  <si>
    <t>SEP</t>
  </si>
  <si>
    <t>OCT</t>
  </si>
  <si>
    <t>NOV</t>
  </si>
  <si>
    <t>DIC</t>
  </si>
  <si>
    <t>2014</t>
  </si>
  <si>
    <t>2015</t>
  </si>
  <si>
    <t>2016</t>
  </si>
  <si>
    <t>2017</t>
  </si>
  <si>
    <t>2018</t>
  </si>
  <si>
    <t>2019</t>
  </si>
  <si>
    <t>Variación</t>
  </si>
  <si>
    <t>Variación promedio</t>
  </si>
  <si>
    <t>Figura 29. Variación porcentual con respecto al mismo periodo del año anterior del IMAIEF de actividades secundarias de Jalisco y su promedio de últimos doce meses, enero 2013-diciembre 2018</t>
  </si>
  <si>
    <t>Entidad</t>
  </si>
  <si>
    <t>Michoacán</t>
  </si>
  <si>
    <t>Veracruz</t>
  </si>
  <si>
    <t>Industria</t>
  </si>
  <si>
    <t>Industria de la construcción</t>
  </si>
  <si>
    <t xml:space="preserve">Industrias manufactureras </t>
  </si>
  <si>
    <t>Fuente: IIEG, con información de INEGI, ENEC.</t>
  </si>
  <si>
    <t>Fecha</t>
  </si>
  <si>
    <t>Valor de la producción</t>
  </si>
  <si>
    <t>Promedio</t>
  </si>
  <si>
    <t>Variación Promedio</t>
  </si>
  <si>
    <t>Distribución porcentual</t>
  </si>
  <si>
    <t>Fuente: IIEG, con información de INEGI, IMMEX.</t>
  </si>
  <si>
    <t>Exportaciones</t>
  </si>
  <si>
    <t>2019-02-01</t>
  </si>
  <si>
    <t>2018-02-01</t>
  </si>
  <si>
    <t>FEB %</t>
  </si>
  <si>
    <t>ENE %</t>
  </si>
  <si>
    <t>FEB PROM</t>
  </si>
  <si>
    <t>ENE PROM</t>
  </si>
  <si>
    <t>Nota: Las cifras se refieren a la suma de los montos de los últimos 12 meses al mes de referencia.</t>
  </si>
  <si>
    <t>FEB $</t>
  </si>
  <si>
    <t>ENE $</t>
  </si>
  <si>
    <t>PROM %</t>
  </si>
  <si>
    <t>Establecimientos</t>
  </si>
  <si>
    <t>FEB EST</t>
  </si>
  <si>
    <t>ENE EST</t>
  </si>
  <si>
    <t>2018-02-01 EST</t>
  </si>
  <si>
    <t>% 12M</t>
  </si>
  <si>
    <t>Personal ocupado</t>
  </si>
  <si>
    <t>Fuente: IIEG, con información de INEGI, EMIM.</t>
  </si>
  <si>
    <t>Tabla 3. Participación porcentual y variación anual del valor de la producción de principales subsectores manufactureros en Jalisco, febrero 2019</t>
  </si>
  <si>
    <t>Subsector</t>
  </si>
  <si>
    <t>Participación</t>
  </si>
  <si>
    <t>Variación absoluta</t>
  </si>
  <si>
    <t>Variación porcentual</t>
  </si>
  <si>
    <t>311 Industria alimentaria</t>
  </si>
  <si>
    <t>31.2%</t>
  </si>
  <si>
    <t>-0.4%</t>
  </si>
  <si>
    <t>312 Industria de las bebidas y del tabaco</t>
  </si>
  <si>
    <t>14.9%</t>
  </si>
  <si>
    <t>6.5%</t>
  </si>
  <si>
    <t>336 Fabricación de equipo de transporte</t>
  </si>
  <si>
    <t>14.5%</t>
  </si>
  <si>
    <t>0%</t>
  </si>
  <si>
    <t>325 Industria química</t>
  </si>
  <si>
    <t>10.8%</t>
  </si>
  <si>
    <t>4.1%</t>
  </si>
  <si>
    <t>334 Fabricación de equipo de computación, comunicación, medición y de otros equipos, componentes y accesorios electrónicos</t>
  </si>
  <si>
    <t>-8.2%</t>
  </si>
  <si>
    <t>332 Fabricación de productos metálicos</t>
  </si>
  <si>
    <t>4.7%</t>
  </si>
  <si>
    <t>3.2%</t>
  </si>
  <si>
    <t>326 Industria del plástico y del hule</t>
  </si>
  <si>
    <t>4.6%</t>
  </si>
  <si>
    <t>-5.5%</t>
  </si>
  <si>
    <t>327 Fabricación de productos a base de minerales no metálicos</t>
  </si>
  <si>
    <t>2.9%</t>
  </si>
  <si>
    <t>-0.9%</t>
  </si>
  <si>
    <t>331 Industrias metálicas básicas</t>
  </si>
  <si>
    <t>1.7%</t>
  </si>
  <si>
    <t>0.8%</t>
  </si>
  <si>
    <t>322 Industria del papel</t>
  </si>
  <si>
    <t>-0.5%</t>
  </si>
  <si>
    <t>Subsectores restantes</t>
  </si>
  <si>
    <t>-5.7%</t>
  </si>
  <si>
    <t>100.0%</t>
  </si>
  <si>
    <t>0.1%</t>
  </si>
  <si>
    <t>Nota: Las cifras de partición se refieren al porcentaje correspondiente a la suma de los montos de los últimos 12 meses al mes de referencia del valor de producción de los productos elaborados a pesos constantes. Las variaciones se refieren al cambio porcentual de la suma de los montos de los últimos 12 meses al mes de referencia del valor de producción de los productos elaborados a pesos constantes respecto al mismo mes del año anterior.</t>
  </si>
  <si>
    <t>Tabla 4. Participación porcentual y variación anual del personal ocupado en principales subsectores manufactureros en Jalisco, febrero 2019</t>
  </si>
  <si>
    <t>25.1%</t>
  </si>
  <si>
    <t>12.9%</t>
  </si>
  <si>
    <t>20.6%</t>
  </si>
  <si>
    <t>2.6%</t>
  </si>
  <si>
    <t>10.5%</t>
  </si>
  <si>
    <t>5.9%</t>
  </si>
  <si>
    <t>8.1%</t>
  </si>
  <si>
    <t>6%</t>
  </si>
  <si>
    <t>7.8%</t>
  </si>
  <si>
    <t>6.4%</t>
  </si>
  <si>
    <t>6.2%</t>
  </si>
  <si>
    <t>5.8%</t>
  </si>
  <si>
    <t>-3.4%</t>
  </si>
  <si>
    <t>339 Otras industrias manufactureras</t>
  </si>
  <si>
    <t>2.4%</t>
  </si>
  <si>
    <t>9.3%</t>
  </si>
  <si>
    <t>316 Curtido y acabado de cuero y piel, y fabricación de productos de cuero, piel y materiales sucedáneos</t>
  </si>
  <si>
    <t>2.2%</t>
  </si>
  <si>
    <t>-4.1%</t>
  </si>
  <si>
    <t>337 Fabricación de muebles, colchones y persianas</t>
  </si>
  <si>
    <t>1.6%</t>
  </si>
  <si>
    <t>9.7%</t>
  </si>
  <si>
    <t>-0.7%</t>
  </si>
  <si>
    <t>4.9%</t>
  </si>
  <si>
    <t>Nota: Las variaciones anuales se refieren al cambio porcentual del personal ocupado total respecto al mismo mes del año anterior.</t>
  </si>
  <si>
    <t>Fuente: IIEG con información del IMSS.</t>
  </si>
  <si>
    <t>Nota: Sólo se incluyen días subsidiados, por lo que no se toman en cuenta los días no trabajados sin goce de sueldo</t>
  </si>
  <si>
    <t>Días subsidiados</t>
  </si>
  <si>
    <t>Cifras originales</t>
  </si>
  <si>
    <t>Por cada mil asegurados</t>
  </si>
  <si>
    <t>Jerarquía +</t>
  </si>
  <si>
    <t>Jerarquía -</t>
  </si>
  <si>
    <t>Días subsidiados no trabajados por cada 1,000 asegurados</t>
  </si>
  <si>
    <t>Días</t>
  </si>
  <si>
    <t>Variación porcentual con respecto al mismo periodo del año anterior</t>
  </si>
  <si>
    <t>Días por certificado</t>
  </si>
  <si>
    <t>Figura 30. Variación porcentual con respecto al mismo periodo del año anterior del IMAIEF de actividades secundarias por entidad federativa, enero 2013-diciembre 2018</t>
  </si>
  <si>
    <t>Figura 31. Variación porcentual con respecto al mismo periodo del año anterior del IMAIEF de actividades secundarias, industria de la construcción e industrias manufactureras de Jalisco, diciembre 2018</t>
  </si>
  <si>
    <t>Figura 32. Variación porcentual con respecto al mismo periodo del año anterior del IMAIEF de construcción de Jalisco y su promedio de últimos doce meses, enero 2013-diciembre 2018</t>
  </si>
  <si>
    <t>Figura 33. Variación porcentual con respecto al mismo periodo del año anterior del IMAIEF de construcción por entidad federativa, enero 2013-diciembre 2018</t>
  </si>
  <si>
    <t>Figura 34. Variación porcentual con respecto al mismo periodo del año anterior del IMAIEF de industrias manufactureras de Jalisco y su promedio de últimos doce meses, enero 2013-diciembre 2018</t>
  </si>
  <si>
    <t>Figura 35. Variación porcentual con respecto al mismo periodo del año anterior del IMAIEF de industrias manufactureras por entidad federativa, enero 2013-diciembre 2018</t>
  </si>
  <si>
    <t>Figura 36. Valor de la producción de la industria de la construcción en Jalisco, cifras mensuales en millones de pesos constantes, febrero 2006-febrero 2019</t>
  </si>
  <si>
    <t>Figura 37. Valor de la producción de la industria de la construcción en Jalisco, cifras mensuales en millones de pesos constantes, enero 2013-febrero 2019</t>
  </si>
  <si>
    <t>Figura 38. Variación porcentual anual de la producción de los últimos doce meses de la industria de la construcción en Jalisco, enero 2013-febrero 2019</t>
  </si>
  <si>
    <t>Figura 39. Distribución porcentual de la producción de la industria de la construcción por entidad federativa, febrero 2019</t>
  </si>
  <si>
    <t>Figura 40. Ingresos provenientes del mercado extranjero que obtuvieron los establecimientos manufactureros del programa IMMEX. Cifras mensuales en millones de pesos,  enero 2013-febrero 2019</t>
  </si>
  <si>
    <t>Figura 41. Ingresos provenientes del mercado extranjero que obtuvieron los establecimientos no manufactureros en el programa IMMEX. Cifras mensuales en millones de pesos,  enero 2013-febrero 2019</t>
  </si>
  <si>
    <t>Figura 42. Ingresos provenientes del mercado extranjero que obtuvieron los establecimientos manufactureros y no manufactureros en el programa IMMEX. Cifras acumuladas anuales en millones de pesos y su variación anual,  enero 2013-febrero 2019</t>
  </si>
  <si>
    <t>Figura 43. Número de establecimientos manufactureros y no manufactureros en el programa IMMEX en Jalisco,  enero 2013-febrero 2019</t>
  </si>
  <si>
    <t>Figura 44. Distribución porcentual de los establecimientos manufactureros y no manufactureros con programa IMMEX por entidad federativa,  febrero 2019</t>
  </si>
  <si>
    <t>Figura 45. Personal ocupado en establecimientos manufactureros y no manufactureros en el programa IMMEX en Jalisco,  enero 2013-febrero 2019</t>
  </si>
  <si>
    <t>Figura 46. Variación porcentual anual de personal ocupado en establecimientos manufactureros y no manufactureros en el programa IMMEX en Jalisco,  enero 2013-febrero 2019</t>
  </si>
  <si>
    <t>Figura 47. Distribución porcentual del personal ocupado de los establecimientos manufactureros y no manufactureros con programa IMMEX por entidad federativa,  febrero 2019</t>
  </si>
  <si>
    <t>Figura 48. Variación porcentual anual del personal ocupado de las industrias manufactureras por entidad federativa, enero 2013-febrero 2019</t>
  </si>
  <si>
    <t>Figura 49. Variación porcentual anual de las horas trabajadas en industrias manufactureras por entidad federativa, febrero 2019</t>
  </si>
  <si>
    <t>Figura 50. Variación porcentual anual de las remuneraciones medias reales en industrias manufactureras por entidad federativa, febrero 2019</t>
  </si>
  <si>
    <t>Figura 70. Días subsidiados no trabajados totales por entidad federativa, 2018</t>
  </si>
  <si>
    <t>Figura 71. Días no trabajados subsidiados totales en cifras originales y por cada 1,000 asegurados en Jalisco, 1997-2018</t>
  </si>
  <si>
    <t>Figura 72. Días no trabajados subsidiados por enfermedad en cifras originales y por cada 1,000 asegurados en Jalisco en marzo, 1998-2019</t>
  </si>
  <si>
    <t>Figura 73.1. Días subsidiados no trabajados por enfermedad general por cada 1,000 asegurados por entidad federativa, marzo 2019</t>
  </si>
  <si>
    <t>Figura 73.2. Días subsidiados no trabajados por enfermedad general por cada 1,000 asegurados por entidad federativa, marzo 2019</t>
  </si>
  <si>
    <t>Figura 74. Días no trabajados subsidiados por riesgo de trabajo en cifras originales y por cada 1,000 asegurados en Jalisco en marzo, 1998-2019</t>
  </si>
  <si>
    <t>Figura 75.1. Días no trabajados subsidiados por riesgo de trabajo por cada 1,000 asegurados por entidad federativa, marzo 2019</t>
  </si>
  <si>
    <t>Figura 75.2. Días no trabajados subsidiados por riesgo de trabajo por cada 1,000 asegurados por entidad federativa, marzo 2019</t>
  </si>
  <si>
    <t>Figura 76. Días no trabajados subsidiados por maternidad en cifras originales y por cada 1,000 asegurados en Jalisco en marzo, 1998-2019</t>
  </si>
  <si>
    <t>Figura 77.1. Días no trabajados subsidiados por maternidad por cada 1,000 asegurados por entidad federativa, marzo 2019</t>
  </si>
  <si>
    <t>Figura 77.2. Días no trabajados subsidiados por maternidad por cada 1,000 asegurados por entidad federativa, marzo 2019</t>
  </si>
  <si>
    <t>Figura 78. Días no trabajados subsidiados totales por certificado por entidad federativa, marzo 2019</t>
  </si>
  <si>
    <t>Figura 79. Días no trabajados subsidiados por enfermedad por certificado por entidad federativa, marzo 2019</t>
  </si>
  <si>
    <t>Figura 80. Días subsidiados no trabajados por riesgo de trabajo por certificado por entidad federativa, marzo 2019</t>
  </si>
  <si>
    <t>Figura 81. Días subsidiados no trabajados por maternidad por certificado por entidad federativa, marzo 2019</t>
  </si>
  <si>
    <t>Figura 51. Inflación mensual anualizada, 2a. quincena julio 2018=100</t>
  </si>
  <si>
    <t>Fuente: IIEG, con información de INEGI, INPC.</t>
  </si>
  <si>
    <t>INPC Nacional</t>
  </si>
  <si>
    <t>INPC GDL</t>
  </si>
  <si>
    <t>INPC TEP</t>
  </si>
  <si>
    <t>Guadalajara</t>
  </si>
  <si>
    <t>Inflación mes anterior Guadalajara</t>
  </si>
  <si>
    <t>Inflación promedio anual Guadalajara</t>
  </si>
  <si>
    <t>Inflación mes anterior Tepatitlán</t>
  </si>
  <si>
    <t>Tepatitlán</t>
  </si>
  <si>
    <t>Inflación promedio anual Tepatitlán</t>
  </si>
  <si>
    <t>Ene</t>
  </si>
  <si>
    <t>Feb</t>
  </si>
  <si>
    <t>Mar</t>
  </si>
  <si>
    <t>Abr</t>
  </si>
  <si>
    <t>May</t>
  </si>
  <si>
    <t>Jun</t>
  </si>
  <si>
    <t>Jul</t>
  </si>
  <si>
    <t>Ago</t>
  </si>
  <si>
    <t>Sep</t>
  </si>
  <si>
    <t>Oct</t>
  </si>
  <si>
    <t>Nov</t>
  </si>
  <si>
    <t>Dic</t>
  </si>
  <si>
    <t>Figura 52. Inflación mensual anualizada, 2a. quincena julio 2018=100</t>
  </si>
  <si>
    <t>mar 2019 - feb 2019</t>
  </si>
  <si>
    <t>mar 2019 - dic 2018</t>
  </si>
  <si>
    <t>mar 2019 - mar 2018</t>
  </si>
  <si>
    <t>Huatabampo, Son.</t>
  </si>
  <si>
    <t>0.36</t>
  </si>
  <si>
    <t>1.31</t>
  </si>
  <si>
    <t>Culiacán, Sin.</t>
  </si>
  <si>
    <t>0.53</t>
  </si>
  <si>
    <t>0.86</t>
  </si>
  <si>
    <t>Mexicali, B. C.</t>
  </si>
  <si>
    <t>0.5</t>
  </si>
  <si>
    <t>-0.82</t>
  </si>
  <si>
    <t>Cd. Acuña, Coah.</t>
  </si>
  <si>
    <t>0.58</t>
  </si>
  <si>
    <t>-0.06</t>
  </si>
  <si>
    <t>Cd. Juárez, Chih</t>
  </si>
  <si>
    <t>0.4</t>
  </si>
  <si>
    <t>-1.02</t>
  </si>
  <si>
    <t>Veracruz, Ver.</t>
  </si>
  <si>
    <t>0.13</t>
  </si>
  <si>
    <t>0.06</t>
  </si>
  <si>
    <t>Matamoros, Tamps.</t>
  </si>
  <si>
    <t>0.21</t>
  </si>
  <si>
    <t>-0.37</t>
  </si>
  <si>
    <t>Villahermosa, Tab.</t>
  </si>
  <si>
    <t>0.47</t>
  </si>
  <si>
    <t>1.03</t>
  </si>
  <si>
    <t>Tapachula, Chis.</t>
  </si>
  <si>
    <t>0.31</t>
  </si>
  <si>
    <t>-0.8</t>
  </si>
  <si>
    <t>Morelia, Mich</t>
  </si>
  <si>
    <t>0.52</t>
  </si>
  <si>
    <t>0.62</t>
  </si>
  <si>
    <t>Toluca, Edo. de Méx.</t>
  </si>
  <si>
    <t>0.04</t>
  </si>
  <si>
    <t>0.18</t>
  </si>
  <si>
    <t>Chetumal, Q. R.</t>
  </si>
  <si>
    <t>0.43</t>
  </si>
  <si>
    <t>0.78</t>
  </si>
  <si>
    <t>Tampico, Tamps.</t>
  </si>
  <si>
    <t>0.02</t>
  </si>
  <si>
    <t>0.32</t>
  </si>
  <si>
    <t>Monclova, Coah.</t>
  </si>
  <si>
    <t>0.35</t>
  </si>
  <si>
    <t>0.67</t>
  </si>
  <si>
    <t>Tijuana, B. C.</t>
  </si>
  <si>
    <t>-0.92</t>
  </si>
  <si>
    <t>Córdoba, Ver.</t>
  </si>
  <si>
    <t>0.71</t>
  </si>
  <si>
    <t>Tepatitlán, Jal.</t>
  </si>
  <si>
    <t>0.54</t>
  </si>
  <si>
    <t>0.66</t>
  </si>
  <si>
    <t>Aguascalientes, Ags.</t>
  </si>
  <si>
    <t>0.27</t>
  </si>
  <si>
    <t>0.8</t>
  </si>
  <si>
    <t>León, Gto.</t>
  </si>
  <si>
    <t>0.39</t>
  </si>
  <si>
    <t>0.57</t>
  </si>
  <si>
    <t>0.34</t>
  </si>
  <si>
    <t>Tulancingo, Hgo.</t>
  </si>
  <si>
    <t>0.24</t>
  </si>
  <si>
    <t>San Andrés Tuxtla, Ver.</t>
  </si>
  <si>
    <t>0.07</t>
  </si>
  <si>
    <t>0.45</t>
  </si>
  <si>
    <t>Tlaxcala, Tlax.</t>
  </si>
  <si>
    <t>0.49</t>
  </si>
  <si>
    <t>-0.09</t>
  </si>
  <si>
    <t>Oaxaca, Oax.</t>
  </si>
  <si>
    <t>0.19</t>
  </si>
  <si>
    <t>Monterrey, N. L.</t>
  </si>
  <si>
    <t>0.29</t>
  </si>
  <si>
    <t>0.76</t>
  </si>
  <si>
    <t>Cuernavaca, Mor.</t>
  </si>
  <si>
    <t>0.12</t>
  </si>
  <si>
    <t>Iguala, Gro.</t>
  </si>
  <si>
    <t>0.09</t>
  </si>
  <si>
    <t>0.15</t>
  </si>
  <si>
    <t>San Luis Potosí, S. L. P.</t>
  </si>
  <si>
    <t>0.25</t>
  </si>
  <si>
    <t>1.08</t>
  </si>
  <si>
    <t>La Paz, B. C. S.</t>
  </si>
  <si>
    <t>0.89</t>
  </si>
  <si>
    <t>1.29</t>
  </si>
  <si>
    <t>Tepic, Nay.</t>
  </si>
  <si>
    <t>0.94</t>
  </si>
  <si>
    <t>Guadalajara, Jal.</t>
  </si>
  <si>
    <t>0.79</t>
  </si>
  <si>
    <t>1.18</t>
  </si>
  <si>
    <t>Colima, Col.</t>
  </si>
  <si>
    <t>0.74</t>
  </si>
  <si>
    <t>Campeche, Camp.</t>
  </si>
  <si>
    <t>0.56</t>
  </si>
  <si>
    <t>1.3</t>
  </si>
  <si>
    <t>Cd. Jiménez, Chih.</t>
  </si>
  <si>
    <t>1.56</t>
  </si>
  <si>
    <t>Fresnillo, Zac.</t>
  </si>
  <si>
    <t>Torreón, Coah.</t>
  </si>
  <si>
    <t>0.23</t>
  </si>
  <si>
    <t>1.46</t>
  </si>
  <si>
    <t>Hermosillo, Son.</t>
  </si>
  <si>
    <t>0.44</t>
  </si>
  <si>
    <t>Chihuahua, Chih.</t>
  </si>
  <si>
    <t>0.61</t>
  </si>
  <si>
    <t>1.11</t>
  </si>
  <si>
    <t>Durango, Dgo.</t>
  </si>
  <si>
    <t>1.12</t>
  </si>
  <si>
    <t>Acapulco, Gro.</t>
  </si>
  <si>
    <t>-0.14</t>
  </si>
  <si>
    <t>0.9</t>
  </si>
  <si>
    <t>Mérida, Yuc.</t>
  </si>
  <si>
    <t>0.98</t>
  </si>
  <si>
    <t>Cortazar, Gto.</t>
  </si>
  <si>
    <t>0.08</t>
  </si>
  <si>
    <t>0.28</t>
  </si>
  <si>
    <t>Jacona, Mich.</t>
  </si>
  <si>
    <t>0.88</t>
  </si>
  <si>
    <t>Puebla, Pue.</t>
  </si>
  <si>
    <t>0.1</t>
  </si>
  <si>
    <t>Querétaro, Qro.</t>
  </si>
  <si>
    <t>0.68</t>
  </si>
  <si>
    <t>Tehuantepec, Oax.</t>
  </si>
  <si>
    <t>0.64</t>
  </si>
  <si>
    <t>Atlacomulco, Méx.</t>
  </si>
  <si>
    <t>Cancún, Q. Roo.</t>
  </si>
  <si>
    <t>1.14</t>
  </si>
  <si>
    <t>Coatzacoalcos, Ver.</t>
  </si>
  <si>
    <t>0.33</t>
  </si>
  <si>
    <t>Esperanza, Son.</t>
  </si>
  <si>
    <t>0.37</t>
  </si>
  <si>
    <t>Izúcar de Matamoros, Pue.</t>
  </si>
  <si>
    <t>-0.25</t>
  </si>
  <si>
    <t>Pachuca, Hgo.</t>
  </si>
  <si>
    <t>0.46</t>
  </si>
  <si>
    <t>Saltillo, Coah.</t>
  </si>
  <si>
    <t>Tuxtla Gutiérrez, Chis.</t>
  </si>
  <si>
    <t>0.38</t>
  </si>
  <si>
    <t>0.2</t>
  </si>
  <si>
    <t>Zacatecas, Zac.</t>
  </si>
  <si>
    <t>Figura 53. Precio gasolina en Jalisco. Febrero - marzo 2019</t>
  </si>
  <si>
    <t>Fuente: IIEG, con información de la Comisión Reguladora de Energía (CRE).</t>
  </si>
  <si>
    <t>regular</t>
  </si>
  <si>
    <t>premium</t>
  </si>
  <si>
    <t>diésel</t>
  </si>
  <si>
    <t>Figura 54. Promedio mensual de gasolina regular en Jalisco y nacional, enero 2017 - febrero 2019, a pesos constantes</t>
  </si>
  <si>
    <t>Deflactor julio 2008 = 100</t>
  </si>
  <si>
    <t>feb 2019 = 100</t>
  </si>
  <si>
    <t>Figura 55.  Precio promedio mensual gasolina premium Jalisco y nacional, enero 2017 a febrero 2019, a pesos constantes</t>
  </si>
  <si>
    <t>Figura 56.  Precio promedio mensual de diésel en Jalisco y nacional, enero 2017- febrero 2019, a pesos constantes</t>
  </si>
  <si>
    <t>Diésel</t>
  </si>
  <si>
    <t>Figura 57. Precio promedio gasolina regular, premium y diésel por entidad federativa, febrero 2019</t>
  </si>
  <si>
    <t>COMISIÓN REGULADORA DE ENERGÍA</t>
  </si>
  <si>
    <r>
      <t xml:space="preserve">Precios promedio mensuales de gasolina premium, en estaciones de servicio de expendio al público </t>
    </r>
    <r>
      <rPr>
        <b/>
        <vertAlign val="superscript"/>
        <sz val="11"/>
        <color theme="1"/>
        <rFont val="Calibri"/>
        <family val="2"/>
        <scheme val="minor"/>
      </rPr>
      <t>1/ 2/ 3/</t>
    </r>
  </si>
  <si>
    <t>https://www.gob.mx/cre/articulos/precios-vigentes-de-gasolinas-y-diesel</t>
  </si>
  <si>
    <t>deflactor (INPC feb 19)</t>
  </si>
  <si>
    <t>Pesos por litro</t>
  </si>
  <si>
    <t>Regular</t>
  </si>
  <si>
    <t>Premium</t>
  </si>
  <si>
    <t>México</t>
  </si>
  <si>
    <t>Estado</t>
  </si>
  <si>
    <t>Max</t>
  </si>
  <si>
    <t>Min</t>
  </si>
  <si>
    <t>Figura 10. Empleos nuevos del primer trimestre  1998-2019</t>
  </si>
  <si>
    <t>Trabajadores Asegurados</t>
  </si>
  <si>
    <t>Marzo</t>
  </si>
  <si>
    <t>Diciembre</t>
  </si>
  <si>
    <t>Nuevos empleos trimestre</t>
  </si>
  <si>
    <t>Figura 11. Empleos generados por entidad federativa, marzo 2019</t>
  </si>
  <si>
    <t>2018/Diciembre</t>
  </si>
  <si>
    <t>empleos marzo</t>
  </si>
  <si>
    <t>Entidad Federativa</t>
  </si>
  <si>
    <t>Total nacional</t>
  </si>
  <si>
    <t>Figura 12. Empleos generados por entidad federativa, primer trimestre 2019</t>
  </si>
  <si>
    <t>Varación Absoluta</t>
  </si>
  <si>
    <t xml:space="preserve">Figura 13. Trabajadores asegurados por entidad federativa, marzo 2019 </t>
  </si>
  <si>
    <t>Figura 14.  Trabajadores asegurados en Jalisco por sector, 2013- marzo 2019</t>
  </si>
  <si>
    <t>Agricultura, ganadería, silvicultura, pesca y caza</t>
  </si>
  <si>
    <t>Comercio</t>
  </si>
  <si>
    <t>Industria eléctrica, captación y suministro de agua potable</t>
  </si>
  <si>
    <t>Industrias de transformación</t>
  </si>
  <si>
    <t>Industrias extractivas</t>
  </si>
  <si>
    <t>Servicios</t>
  </si>
  <si>
    <t>Transportes y comunicaciones</t>
  </si>
  <si>
    <t>División Económica</t>
  </si>
  <si>
    <t>Figura 15. Porcentaje de participación de trabajadores asegurados por división de actividad económica en Jalisco, marzo 2019</t>
  </si>
  <si>
    <t>División económica</t>
  </si>
  <si>
    <t>%</t>
  </si>
  <si>
    <t>Figura 16. Serie histórica del empleo en Agricultura, ganadería, silvicultura, pesca y caza de Jalisco, 2013- marzo 2019</t>
  </si>
  <si>
    <t>Empleos</t>
  </si>
  <si>
    <t>var-febmar</t>
  </si>
  <si>
    <t>abs-febmar</t>
  </si>
  <si>
    <t>Figura 17. Distribución porcentual del sector agropecuario de Jalisco por subsector, marzo 2019</t>
  </si>
  <si>
    <t>Agricultura.</t>
  </si>
  <si>
    <t>Caza.</t>
  </si>
  <si>
    <t>Agricultura</t>
  </si>
  <si>
    <t>Ganadería.</t>
  </si>
  <si>
    <t>Caza</t>
  </si>
  <si>
    <t>Pesca.</t>
  </si>
  <si>
    <t>Ganadería</t>
  </si>
  <si>
    <t>Silvicultura.</t>
  </si>
  <si>
    <t>Pesca</t>
  </si>
  <si>
    <t>Silvicultura</t>
  </si>
  <si>
    <t>Figura 18. Serie histórica del empleo en el sector industria de transformación de Jalisco, 2013- marzo 2019</t>
  </si>
  <si>
    <t>Figura 19. Distribución porcentual del sector industria de transformación de Jalisco por subsector, marzo 2019</t>
  </si>
  <si>
    <t>Grupo económico</t>
  </si>
  <si>
    <t>Elaboración de alimentos.</t>
  </si>
  <si>
    <t>Fabricación y ensamble de maquinaria, equipos, aparatos y accesorios y artículos eléctricos, electrónicos y sus partes.</t>
  </si>
  <si>
    <t>Fabricación de productos metálicos, excepto maquinaria y equipo.</t>
  </si>
  <si>
    <t>Industria química.</t>
  </si>
  <si>
    <t>Fabricación de productos de hule y plástico.</t>
  </si>
  <si>
    <t>Construcción, reconstrucción y ensamble de equipo de transporte y sus partes.</t>
  </si>
  <si>
    <t>Fabricación y/o reparación de muebles de madera y sus partes; excepto de metal y de plástico moldeado.</t>
  </si>
  <si>
    <t>Elaboración de bebidas.</t>
  </si>
  <si>
    <t>Otras</t>
  </si>
  <si>
    <t>Figura 20. Serie histórica de los empleos formales en el sector Comercio de Jalisco, 2013-marzo 2019</t>
  </si>
  <si>
    <t>Figura 21. Distribución porcentual del sector comercio de Jalisco por subsector, marzo 2019</t>
  </si>
  <si>
    <t>Compraventa de alimentos, bebidas y productos del tabaco.</t>
  </si>
  <si>
    <t>Compraventa de artículos para el hogar.</t>
  </si>
  <si>
    <t>Compraventa de equipo de transporte; sus refacciones y accesorios.</t>
  </si>
  <si>
    <t>Compraventa de gases, combustibles y lubricantes.</t>
  </si>
  <si>
    <t>Compraventa de inmuebles y artículos diversos.</t>
  </si>
  <si>
    <t>Compraventa de maquinaria, equipo, instrumentos, aparatos, herramientas.</t>
  </si>
  <si>
    <t>Compraventa de materias primas, materiales y auxiliares.</t>
  </si>
  <si>
    <t>Compraventa de prendas de vestir y artículos de uso personal.</t>
  </si>
  <si>
    <t>Compraventa en tiendas de autoservicios y departamentos especializados.</t>
  </si>
  <si>
    <t>Figura 22. Serie histórica del sector Servicios de Jalisco, 2013-marzo 2019</t>
  </si>
  <si>
    <t>Figura 23. Porcentaje de participación del sector servicios, marzo 2019</t>
  </si>
  <si>
    <t>Servicios de administración pública y seguridad social.</t>
  </si>
  <si>
    <t>Servicios profesionales y técnicos.</t>
  </si>
  <si>
    <t>Preparación y servicio de alimentos y bebidas.</t>
  </si>
  <si>
    <t>Servicios de enseñanza, investigación científica y difusión cultural.</t>
  </si>
  <si>
    <t>Servicios personales para el hogar y diversos.</t>
  </si>
  <si>
    <t>Servicios de alojamiento temporal.</t>
  </si>
  <si>
    <t>Servicios médicos, asistencia social y veterinarios.</t>
  </si>
  <si>
    <t>Servicios recreativos y de esparcimiento.</t>
  </si>
  <si>
    <t>Servicios financieros y de seguros (bancos, financieras).</t>
  </si>
  <si>
    <t>Servicios colaterales a Instituciones financieras y de seguros.</t>
  </si>
  <si>
    <t>Otros</t>
  </si>
  <si>
    <t>Agrupaciones mercantiles, profesionales, cívicas, políticas, laborales y religiosas.</t>
  </si>
  <si>
    <t>Figura 24. Patrones registrados en Jalisco, 2013-marzo 2019</t>
  </si>
  <si>
    <t>Patrones</t>
  </si>
  <si>
    <t>Figura 25. Patrones registrados en Jalisco, por división económica, marzo 2019</t>
  </si>
  <si>
    <t>Industria de la transformación</t>
  </si>
  <si>
    <t>servicios categoría imss</t>
  </si>
  <si>
    <t>Figura 26. Salario diario asociado a trabajadores asegurados en el IMSS Jalisco, 2013- enero 2019, pesos por día</t>
  </si>
  <si>
    <t>Salario</t>
  </si>
  <si>
    <t>Enero</t>
  </si>
  <si>
    <t>Febrero</t>
  </si>
  <si>
    <t>Tabla 1. Empleos en Jalisco por sector de actividad económica, primer trimestre de 2019</t>
  </si>
  <si>
    <t>Fuente: IIEG, con información del IMSS</t>
  </si>
  <si>
    <t>Sector de actividad económica</t>
  </si>
  <si>
    <t>Diciembre 2018</t>
  </si>
  <si>
    <t>Marzo 2019</t>
  </si>
  <si>
    <t>Empleos nuevos</t>
  </si>
  <si>
    <t>Variación % trimestral</t>
  </si>
  <si>
    <t>Distribución % de los empleos nuevos</t>
  </si>
  <si>
    <t>Agricultura, Ganadería, Silvicultura y Pesca</t>
  </si>
  <si>
    <t>Construcción</t>
  </si>
  <si>
    <t>Ind. Elec. y Captación de Agua Potable</t>
  </si>
  <si>
    <t>Industria de Transformación</t>
  </si>
  <si>
    <t>Industrias Extractivas</t>
  </si>
  <si>
    <t>Transporte y Comunicaciones</t>
  </si>
  <si>
    <t>Tabla 2. Empleos en Jalisco por sector de actividad económica, primer trimestre de 2019</t>
  </si>
  <si>
    <t>Febrero 2019</t>
  </si>
  <si>
    <t>Variación % mensual</t>
  </si>
  <si>
    <t>Figura 60. Vehículos híbridos y eléctricos vendidos por entidad federativa, enero 2019</t>
  </si>
  <si>
    <t>Fuente: IIEG con información de INEGI a partir de la Asociación Mexicana de la Industria Automotriz.</t>
  </si>
  <si>
    <t>Total de unidades</t>
  </si>
  <si>
    <t>Vehículos eléctricos</t>
  </si>
  <si>
    <t>Vehículos hibridos conectables</t>
  </si>
  <si>
    <t xml:space="preserve"> Vehículos Hibridos</t>
  </si>
  <si>
    <t>Figura 59. Unidades vendidas de vehículos eléctricos e híbridos (conectables y no conectables) en Jalisco, mensual 2016-enero 2019</t>
  </si>
  <si>
    <t>Figura 58. Unidades vendidas de vehículos eléctricos e híbridos (conectables y no conectables) en Jalisco, mensual 2016-enero 2019</t>
  </si>
  <si>
    <t>Fuente: Fuente: IIEG con información de INEGI a partir de la Asociación Mexicana de la Industria Automotriz.</t>
  </si>
  <si>
    <t xml:space="preserve"> Unidades Vehiculares Eléctricas</t>
  </si>
  <si>
    <t xml:space="preserve"> Unidades Vehiculares Hibridas Plugin1/</t>
  </si>
  <si>
    <t xml:space="preserve"> Vehiculares Hibridas 2/</t>
  </si>
  <si>
    <t>Total Jalisco</t>
  </si>
  <si>
    <t>Abril</t>
  </si>
  <si>
    <t>Mayo</t>
  </si>
  <si>
    <t>Junio</t>
  </si>
  <si>
    <t>Julio</t>
  </si>
  <si>
    <t>Agosto</t>
  </si>
  <si>
    <t>Septiembre</t>
  </si>
  <si>
    <t>Octubre</t>
  </si>
  <si>
    <t>Noviembre</t>
  </si>
  <si>
    <t>Figura 61. Número de cabezas sacrificadas en Jalisco en febrero 2008 – 2019</t>
  </si>
  <si>
    <t>Fuente: IIEG, con información de INEGI, Sacrificio de Ganado en Rastros Municipales.</t>
  </si>
  <si>
    <t>Cabezas Sacrificadas Total</t>
  </si>
  <si>
    <t>Nota: Cifras preliminares para febrero 2019.</t>
  </si>
  <si>
    <t>Figura 62. Producción de carne en canal en Jalisco en febrero 2008 – 2019, Toneladas</t>
  </si>
  <si>
    <t>Figura 56. Producción de carne en canal en Jalisco en febrero 2008 – 2019, Toneladas</t>
  </si>
  <si>
    <t>Producción de carne en canal</t>
  </si>
  <si>
    <r>
      <t xml:space="preserve">Nota 1: Carne en canal se refiere al cuerpo del animal sacrificado, sangrado, desollado, eviscerado, sin cabeza ni extremidades. La canal es el producto primario; es un paso intermedio en la producción de carne, que es el producto terminado. Nota 2: </t>
    </r>
    <r>
      <rPr>
        <sz val="10"/>
        <color rgb="FF000000"/>
        <rFont val="Arial"/>
        <family val="2"/>
      </rPr>
      <t>Cifras preliminares para febrero 2019.</t>
    </r>
  </si>
  <si>
    <t>Figura 63. Número de cabezas sacrificadas en Jalisco en el primer bimestre 2008 – 2019</t>
  </si>
  <si>
    <t>I Bim 2008</t>
  </si>
  <si>
    <t>I Bim 2009</t>
  </si>
  <si>
    <t>I Bim 2010</t>
  </si>
  <si>
    <t>I Bim 2011</t>
  </si>
  <si>
    <t>I Bim 2012</t>
  </si>
  <si>
    <t>I Bim 2013</t>
  </si>
  <si>
    <t>I Bim 2014</t>
  </si>
  <si>
    <t>I Bim 2015</t>
  </si>
  <si>
    <t>I Bim 2016</t>
  </si>
  <si>
    <t>I Bim 2017</t>
  </si>
  <si>
    <t>I Bim 2018</t>
  </si>
  <si>
    <t>I Bim 2019</t>
  </si>
  <si>
    <t>Nota: Cifras preliminares para enero-febrero 2019.</t>
  </si>
  <si>
    <t>Figura 64. Producción de carne en canal en Jalisco en el primer bimestre 2008 – 2019, Toneladas</t>
  </si>
  <si>
    <t>Figura 58. Producción de carne en canal en Jalisco en el primer bimestre 2008 – 2019, Toneladas</t>
  </si>
  <si>
    <r>
      <t xml:space="preserve">Nota 1: Carne en canal se refiere al cuerpo del animal sacrificado, sangrado, desollado, eviscerado, sin cabeza ni extremidades. La canal es el producto primario; es un paso intermedio en la producción de carne, que es el producto terminado. Nota 2: </t>
    </r>
    <r>
      <rPr>
        <sz val="10"/>
        <color rgb="FF000000"/>
        <rFont val="Arial"/>
        <family val="2"/>
      </rPr>
      <t>Cifras preliminares para enero-febrero 2019.</t>
    </r>
  </si>
  <si>
    <t>Figura 65. Producción de carne en canal de ganado bovino por entidad federativa, febrero 2019</t>
  </si>
  <si>
    <t>Producción de Carne en Canal de Ganado Bovino</t>
  </si>
  <si>
    <t>Figura 59. Producción de carne en canal de ganado bovino por entidad federativa, febrero 2019</t>
  </si>
  <si>
    <t>Por Entidad Federativa</t>
  </si>
  <si>
    <t>Febrero 2019 1/</t>
  </si>
  <si>
    <t>Producción de Carne en Canal</t>
  </si>
  <si>
    <t>% Partic. Nacional</t>
  </si>
  <si>
    <t>Rank Ene 2019</t>
  </si>
  <si>
    <t>TOTAL:</t>
  </si>
  <si>
    <t>Nota 1: Carne en canal se refiere al cuerpo del animal sacrificado, sangrado, desollado, eviscerado, sin cabeza ni extremidades. La canal es el producto primario; es un paso intermedio en la producción de carne, que es el producto terminado.</t>
  </si>
  <si>
    <t>Nota 2: Cifras preliminares para febrero de 2019.</t>
  </si>
  <si>
    <t>Figura 66. Producción de carne en canal de ganado porcino por entidad federativa, febrero 2019</t>
  </si>
  <si>
    <t>Producción de Carne en Canal de Ganado Porcino</t>
  </si>
  <si>
    <t>Figura 60. Producción de carne en canal de ganado porcino por entidad federativa, febrero 2019</t>
  </si>
  <si>
    <t>Figura 67. Producción de carne en canal de ganado ovino por entidad federativa, febrero 2019</t>
  </si>
  <si>
    <t>Producción de Carne en Canal de Ganado Ovino</t>
  </si>
  <si>
    <t>Figura 61. Producción de carne en canal de ganado ovino por entidad federativa, febrero 2019</t>
  </si>
  <si>
    <t>Figura 68. Producción de carne en canal de ganado caprino por entidad federativa, febrero 2019</t>
  </si>
  <si>
    <t>Producción de Carne en Canal de Ganado Caprino</t>
  </si>
  <si>
    <t>Figura 62. Producción de carne en canal de ganado caprino por entidad federativa, febrero 2019</t>
  </si>
  <si>
    <t>Rank Nov 2018</t>
  </si>
  <si>
    <t>Figura 63. Variación porcentual anual de la producción de carne en canal, nacional y Jalisco, 2018-febrero 2019</t>
  </si>
  <si>
    <t>Nacional y Jalisco</t>
  </si>
  <si>
    <t>2017-2018 / Febrero 2019</t>
  </si>
  <si>
    <t>AÑO</t>
  </si>
  <si>
    <t>MES</t>
  </si>
  <si>
    <t>2017 - 2018</t>
  </si>
  <si>
    <t>Nota 2: Cifras preliminares para enero-febrero de 2019.</t>
  </si>
  <si>
    <t>2018 - 2019</t>
  </si>
  <si>
    <t>2018-2019</t>
  </si>
  <si>
    <t>Tabla 5. Número de cabezas sacrificadas. Nacional y Jalisco, anual 2017-2018, enero-febrero 2019</t>
  </si>
  <si>
    <t>Número de Cabezas Sacrificadas</t>
  </si>
  <si>
    <t>Cabezas Sacrificadas</t>
  </si>
  <si>
    <t>Enero-Febrero 2019 1/</t>
  </si>
  <si>
    <t>% Participación Jalisco en el Nacional                           (Ene-Feb 2019)</t>
  </si>
  <si>
    <t>Variación 2017/ 2018</t>
  </si>
  <si>
    <t>Ganado bovino</t>
  </si>
  <si>
    <t>Ganado porcino</t>
  </si>
  <si>
    <t>Ganado ovino</t>
  </si>
  <si>
    <t>Ganado caprino</t>
  </si>
  <si>
    <t>Tabla 6. Producción de carne en canal. Nacional y Jalisco, anual 2017-2018, enero-febrero 2019</t>
  </si>
  <si>
    <t>Toneladas</t>
  </si>
  <si>
    <t>Nota: Cifras preliminares para  enero-febrero 2019.</t>
  </si>
  <si>
    <t>Tabla 7. Valor de producción de carne en canal, nacional y Jalisco, anual 2017-2018, enero-febrero 2019</t>
  </si>
  <si>
    <t>Valor de la Producción de Carne en Canal</t>
  </si>
  <si>
    <t>Miles de Pesos</t>
  </si>
  <si>
    <t>Nota 2: Cifras preliminares para  enero-febrero 2019.</t>
  </si>
  <si>
    <t>CLAVE</t>
  </si>
  <si>
    <t>Municipio.x</t>
  </si>
  <si>
    <t>Municipio.y</t>
  </si>
  <si>
    <t>Division económica</t>
  </si>
  <si>
    <t>Trab_aseg</t>
  </si>
  <si>
    <t>part</t>
  </si>
  <si>
    <t>Acatic</t>
  </si>
  <si>
    <t>AGRICULTURA, GANADERIA, SILVICULTURA, PESCA Y CAZA</t>
  </si>
  <si>
    <t>Acatlán de Juárez</t>
  </si>
  <si>
    <t>Acatlan De Juarez</t>
  </si>
  <si>
    <t>Ahualulco de Mercado</t>
  </si>
  <si>
    <t>Ahualulco De Mercado</t>
  </si>
  <si>
    <t>Amacueca</t>
  </si>
  <si>
    <t>Amatitán</t>
  </si>
  <si>
    <t>Amatitan</t>
  </si>
  <si>
    <t>Ameca</t>
  </si>
  <si>
    <t>San Juanito de Escobedo</t>
  </si>
  <si>
    <t>San Juanito De Escobedo</t>
  </si>
  <si>
    <t>Arandas</t>
  </si>
  <si>
    <t>El Arenal</t>
  </si>
  <si>
    <t>Atengo</t>
  </si>
  <si>
    <t>Atotonilco el Alto</t>
  </si>
  <si>
    <t>Atotonilco El Alto</t>
  </si>
  <si>
    <t>Atoyac</t>
  </si>
  <si>
    <t>Autlán de Navarro</t>
  </si>
  <si>
    <t>Autlan De Navarro</t>
  </si>
  <si>
    <t>Ayotlán</t>
  </si>
  <si>
    <t>Ayotlan</t>
  </si>
  <si>
    <t>Ayutla</t>
  </si>
  <si>
    <t>La Barca</t>
  </si>
  <si>
    <t>Cabo Corrientes</t>
  </si>
  <si>
    <t>Casimiro Castillo</t>
  </si>
  <si>
    <t>Cihuatlán</t>
  </si>
  <si>
    <t>Cihuatlan</t>
  </si>
  <si>
    <t>Zapotlán el Grande</t>
  </si>
  <si>
    <t>Zapotlan El Grande</t>
  </si>
  <si>
    <t>Cocula</t>
  </si>
  <si>
    <t>Colotlán</t>
  </si>
  <si>
    <t>Colotlan</t>
  </si>
  <si>
    <t>Concepción de Buenos Aires</t>
  </si>
  <si>
    <t>Concepcion De Buenos Aires</t>
  </si>
  <si>
    <t>Cuautitlán de García Barragán</t>
  </si>
  <si>
    <t>Cuautitlan De Garcia Barragan</t>
  </si>
  <si>
    <t>Cuautla</t>
  </si>
  <si>
    <t>Cuquío</t>
  </si>
  <si>
    <t>Cuquio</t>
  </si>
  <si>
    <t>Chapala</t>
  </si>
  <si>
    <t>Chiquilistlán</t>
  </si>
  <si>
    <t>Chiquilistlan</t>
  </si>
  <si>
    <t>Degollado</t>
  </si>
  <si>
    <t>Ejutla</t>
  </si>
  <si>
    <t>Encarnación de Díaz</t>
  </si>
  <si>
    <t>Encarnacion De Diaz</t>
  </si>
  <si>
    <t>Etzatlán</t>
  </si>
  <si>
    <t>Etzatlan</t>
  </si>
  <si>
    <t>El Grullo</t>
  </si>
  <si>
    <t>Guachinango</t>
  </si>
  <si>
    <t>Hostotipaquillo</t>
  </si>
  <si>
    <t>Huejúcar</t>
  </si>
  <si>
    <t>Huejucar</t>
  </si>
  <si>
    <t>La Huerta</t>
  </si>
  <si>
    <t>Ixtlahuacán de los Membrillos</t>
  </si>
  <si>
    <t>Ixtlahuacan De Los Membrillos</t>
  </si>
  <si>
    <t>Ixtlahuacán del Río</t>
  </si>
  <si>
    <t>Ixtlahuacan Del Rio</t>
  </si>
  <si>
    <t>Jalostotitlán</t>
  </si>
  <si>
    <t>Jalostotitlan</t>
  </si>
  <si>
    <t>Jamay</t>
  </si>
  <si>
    <t>Jesús María</t>
  </si>
  <si>
    <t>Jesus Maria</t>
  </si>
  <si>
    <t>Jocotepec</t>
  </si>
  <si>
    <t>Juanacatlán</t>
  </si>
  <si>
    <t>Juanacatlan</t>
  </si>
  <si>
    <t>Juchitlán</t>
  </si>
  <si>
    <t>Juchitlan</t>
  </si>
  <si>
    <t>Lagos de Moreno</t>
  </si>
  <si>
    <t>Lagos De Moreno</t>
  </si>
  <si>
    <t>El Limón</t>
  </si>
  <si>
    <t>El Limon</t>
  </si>
  <si>
    <t>Magdalena</t>
  </si>
  <si>
    <t>La Manzanilla de la Paz</t>
  </si>
  <si>
    <t>La Manzanilla De La Paz</t>
  </si>
  <si>
    <t>Mascota</t>
  </si>
  <si>
    <t>Mazamitla</t>
  </si>
  <si>
    <t>Mixtlán</t>
  </si>
  <si>
    <t>Mixtlan</t>
  </si>
  <si>
    <t>Ocotlán</t>
  </si>
  <si>
    <t>Ocotlan</t>
  </si>
  <si>
    <t>Ojuelos de Jalisco</t>
  </si>
  <si>
    <t>Ojuelos De Jalisco</t>
  </si>
  <si>
    <t>Pihuamo</t>
  </si>
  <si>
    <t>Poncitlán</t>
  </si>
  <si>
    <t>Poncitlan</t>
  </si>
  <si>
    <t>Puerto Vallarta</t>
  </si>
  <si>
    <t>Villa Purificación</t>
  </si>
  <si>
    <t>Villa Purificacion</t>
  </si>
  <si>
    <t>El Salto</t>
  </si>
  <si>
    <t>San Cristóbal de la Barranca</t>
  </si>
  <si>
    <t>San Cristobal De La Barranca</t>
  </si>
  <si>
    <t>San Juan de los Lagos</t>
  </si>
  <si>
    <t>San Juan De Los Lagos</t>
  </si>
  <si>
    <t>San Julián</t>
  </si>
  <si>
    <t>San Julian</t>
  </si>
  <si>
    <t>San Marcos</t>
  </si>
  <si>
    <t>San Martín Hidalgo</t>
  </si>
  <si>
    <t>San Martin Hidalgo</t>
  </si>
  <si>
    <t>San Miguel el Alto</t>
  </si>
  <si>
    <t>San Miguel El Alto</t>
  </si>
  <si>
    <t>Gómez Farías</t>
  </si>
  <si>
    <t>Gomez Farias</t>
  </si>
  <si>
    <t>Sayula</t>
  </si>
  <si>
    <t>Tala</t>
  </si>
  <si>
    <t>Talpa de Allende</t>
  </si>
  <si>
    <t>Talpa De Allende</t>
  </si>
  <si>
    <t>Tamazula de Gordiano</t>
  </si>
  <si>
    <t>Tamazula De Gordiano</t>
  </si>
  <si>
    <t>Tapalpa</t>
  </si>
  <si>
    <t>Tecalitlán</t>
  </si>
  <si>
    <t>Tecalitlan</t>
  </si>
  <si>
    <t>Tecolotlán</t>
  </si>
  <si>
    <t>Tecolotlan</t>
  </si>
  <si>
    <t>Techaluta de Montenegro</t>
  </si>
  <si>
    <t>Techaluta De Montenegro</t>
  </si>
  <si>
    <t>Tenamaxtlán</t>
  </si>
  <si>
    <t>Tenamaxtlan</t>
  </si>
  <si>
    <t>Teocaltiche</t>
  </si>
  <si>
    <t>Teocuitatlán de Corona</t>
  </si>
  <si>
    <t>Teocuitatlan De Corona</t>
  </si>
  <si>
    <t>Tepatitlán de Morelos</t>
  </si>
  <si>
    <t>Tepatitlan De Morelos</t>
  </si>
  <si>
    <t>Tequila</t>
  </si>
  <si>
    <t>Teuchitlán</t>
  </si>
  <si>
    <t>Teuchitlan</t>
  </si>
  <si>
    <t>Tizapán el Alto</t>
  </si>
  <si>
    <t>Tizapan El Alto</t>
  </si>
  <si>
    <t>Tlajomulco de Zúñiga</t>
  </si>
  <si>
    <t>Tlajomulco De Zuñiga</t>
  </si>
  <si>
    <t>Tlaquepaque</t>
  </si>
  <si>
    <t>Tolimán</t>
  </si>
  <si>
    <t>Toliman</t>
  </si>
  <si>
    <t>Tomatlán</t>
  </si>
  <si>
    <t>Tomatlan</t>
  </si>
  <si>
    <t>Tonalá</t>
  </si>
  <si>
    <t>Tonala</t>
  </si>
  <si>
    <t>Tonaya</t>
  </si>
  <si>
    <t>Tonila</t>
  </si>
  <si>
    <t>Tototlán</t>
  </si>
  <si>
    <t>Tototlan</t>
  </si>
  <si>
    <t>Tuxcacuesco</t>
  </si>
  <si>
    <t>Tuxcueca</t>
  </si>
  <si>
    <t>Tuxpan</t>
  </si>
  <si>
    <t>Unión de San Antonio</t>
  </si>
  <si>
    <t>Union De San Antonio</t>
  </si>
  <si>
    <t>Unión de Tula</t>
  </si>
  <si>
    <t>Union De Tula</t>
  </si>
  <si>
    <t>Valle de Guadalupe</t>
  </si>
  <si>
    <t>Valle De Guadalupe</t>
  </si>
  <si>
    <t>Valle de Juárez</t>
  </si>
  <si>
    <t>Valle De Juarez</t>
  </si>
  <si>
    <t>San Gabriel</t>
  </si>
  <si>
    <t>Villa Corona</t>
  </si>
  <si>
    <t>Villa Guerrero</t>
  </si>
  <si>
    <t>Villa Hidalgo</t>
  </si>
  <si>
    <t>Cañadas de Obregón</t>
  </si>
  <si>
    <t>Cañadas De Obregon</t>
  </si>
  <si>
    <t>Yahualica de González Gallo</t>
  </si>
  <si>
    <t>Yahualica De Gonzalez Gallo</t>
  </si>
  <si>
    <t>Zacoalco de Torres</t>
  </si>
  <si>
    <t>Zacoalco De Torres</t>
  </si>
  <si>
    <t>Zapopan</t>
  </si>
  <si>
    <t>Zapotiltic</t>
  </si>
  <si>
    <t>Zapotlán del Rey</t>
  </si>
  <si>
    <t>Zapotlan Del Rey</t>
  </si>
  <si>
    <t>Zapotlanejo</t>
  </si>
  <si>
    <t>San Ignacio Cerro Gordo</t>
  </si>
  <si>
    <t>COMERCIO</t>
  </si>
  <si>
    <t>Atemajac de Brizuela</t>
  </si>
  <si>
    <t>Atemajac De Brizuela</t>
  </si>
  <si>
    <t>Atenguillo</t>
  </si>
  <si>
    <t>Bolaños</t>
  </si>
  <si>
    <t>Chimaltitán</t>
  </si>
  <si>
    <t>Chimaltitan</t>
  </si>
  <si>
    <t>Huejuquilla el Alto</t>
  </si>
  <si>
    <t>Huejuquilla El Alto</t>
  </si>
  <si>
    <t>Jilotlán de los Dolores</t>
  </si>
  <si>
    <t>Jilotlan De Los Dolores</t>
  </si>
  <si>
    <t>Mexticacán</t>
  </si>
  <si>
    <t>Mexticacan</t>
  </si>
  <si>
    <t>Mezquitic</t>
  </si>
  <si>
    <t>Quitupan</t>
  </si>
  <si>
    <t>San Diego de Alejandría</t>
  </si>
  <si>
    <t>San Diego De Alejandria</t>
  </si>
  <si>
    <t>San Martín de Bolaños</t>
  </si>
  <si>
    <t>San Martin De Bolaños</t>
  </si>
  <si>
    <t>San Sebastián del Oeste</t>
  </si>
  <si>
    <t>San Sebastian Del Oeste</t>
  </si>
  <si>
    <t>Totatiche</t>
  </si>
  <si>
    <t>Zapotitlán de Vadillo</t>
  </si>
  <si>
    <t>Zapotitlan De Vadillo</t>
  </si>
  <si>
    <t>INDUSTRIA DE LA CONSTRUCCION</t>
  </si>
  <si>
    <t>IND.ELECTRICA Y CAPTACION Y SUMINISTRO DE AGUA POT</t>
  </si>
  <si>
    <t>INDUSTRIAS EXTRACTIVAS</t>
  </si>
  <si>
    <t>SERVICIOS PARA EMPRESAS, PERSONAS Y EL HOGAR</t>
  </si>
  <si>
    <t>SERVICIOS SOCIALES Y COMUNALES</t>
  </si>
  <si>
    <t>Santa María de los Ángeles</t>
  </si>
  <si>
    <t>Santa Maria De Los Angeles</t>
  </si>
  <si>
    <t>INDUSTRIAS DE TRANSFORMACION</t>
  </si>
  <si>
    <t>Santa María del Oro</t>
  </si>
  <si>
    <t>Santa Maria Del Oro</t>
  </si>
  <si>
    <t>TRANSPORTES Y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</si>
</sst>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0.0"/>
    <numFmt numFmtId="165" formatCode="0.0"/>
    <numFmt numFmtId="166" formatCode="0.0%"/>
    <numFmt numFmtId="167" formatCode="#,##0.0"/>
    <numFmt numFmtId="168" formatCode="0.0000"/>
    <numFmt numFmtId="169" formatCode="#\ ###\ ##0"/>
    <numFmt numFmtId="170" formatCode="_-* #,##0.00\ _€_-;\-* #,##0.00\ _€_-;_-* &quot;-&quot;??\ _€_-;_-@_-"/>
    <numFmt numFmtId="171" formatCode="_-* #,##0\ _€_-;\-* #,##0\ _€_-;_-* &quot;-&quot;??\ _€_-;_-@_-"/>
    <numFmt numFmtId="172" formatCode="#,##0;[Red]#,##0"/>
    <numFmt numFmtId="173" formatCode="#.0\ ###\ ##0"/>
  </numFmts>
  <fonts count="37"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name val="Calibri"/>
      <family val="2"/>
    </font>
    <font>
      <sz val="8"/>
      <color theme="1"/>
      <name val="Arial"/>
      <family val="2"/>
    </font>
    <font>
      <sz val="8"/>
      <name val="Arial"/>
      <family val="2"/>
    </font>
    <font>
      <sz val="10"/>
      <name val="Arial"/>
      <family val="2"/>
    </font>
    <font>
      <sz val="12"/>
      <name val="Helv"/>
    </font>
    <font>
      <sz val="11"/>
      <name val="Calibri"/>
      <family val="2"/>
      <scheme val="minor"/>
    </font>
    <font>
      <sz val="10"/>
      <color theme="1"/>
      <name val="Arial"/>
      <family val="2"/>
    </font>
    <font>
      <sz val="11"/>
      <color rgb="FF000000"/>
      <name val="Calibri"/>
      <family val="2"/>
      <scheme val="minor"/>
    </font>
    <font>
      <b/>
      <sz val="11"/>
      <color rgb="FFFFFFFF"/>
      <name val="Arial"/>
      <family val="2"/>
    </font>
    <font>
      <b/>
      <sz val="11"/>
      <name val="Arial"/>
      <family val="2"/>
    </font>
    <font>
      <sz val="11"/>
      <color theme="1"/>
      <name val="Arial"/>
      <family val="2"/>
    </font>
    <font>
      <b/>
      <sz val="11"/>
      <color theme="1"/>
      <name val="Arial"/>
      <family val="2"/>
    </font>
    <font>
      <sz val="11"/>
      <color indexed="8"/>
      <name val="Calibri"/>
      <family val="2"/>
      <scheme val="minor"/>
    </font>
    <font>
      <sz val="10"/>
      <color rgb="FF000000"/>
      <name val="Arial"/>
      <family val="2"/>
    </font>
    <font>
      <b/>
      <sz val="10"/>
      <color theme="1"/>
      <name val="Calibri"/>
      <family val="2"/>
      <scheme val="minor"/>
    </font>
    <font>
      <b/>
      <sz val="11"/>
      <name val="Calibri"/>
      <family val="2"/>
      <scheme val="minor"/>
    </font>
    <font>
      <b/>
      <vertAlign val="superscript"/>
      <sz val="11"/>
      <color theme="1"/>
      <name val="Calibri"/>
      <family val="2"/>
      <scheme val="minor"/>
    </font>
    <font>
      <b/>
      <sz val="10"/>
      <color theme="1"/>
      <name val="Arial"/>
      <family val="2"/>
    </font>
    <font>
      <b/>
      <sz val="11"/>
      <color indexed="8"/>
      <name val="Calibri"/>
      <family val="2"/>
    </font>
    <font>
      <sz val="9"/>
      <name val="Arial"/>
      <family val="2"/>
    </font>
    <font>
      <b/>
      <sz val="9"/>
      <color indexed="9"/>
      <name val="Arial"/>
      <family val="2"/>
    </font>
    <font>
      <b/>
      <sz val="9"/>
      <name val="Arial"/>
      <family val="2"/>
    </font>
    <font>
      <sz val="11"/>
      <name val="Arial"/>
      <family val="2"/>
    </font>
    <font>
      <b/>
      <sz val="12"/>
      <color theme="1"/>
      <name val="Arial"/>
      <family val="2"/>
    </font>
    <font>
      <b/>
      <sz val="12"/>
      <color rgb="FF000000"/>
      <name val="Arial"/>
      <family val="2"/>
    </font>
    <font>
      <sz val="9"/>
      <color theme="1"/>
      <name val="Arial"/>
      <family val="2"/>
    </font>
    <font>
      <b/>
      <sz val="9"/>
      <color theme="1"/>
      <name val="Arial"/>
      <family val="2"/>
    </font>
    <font>
      <b/>
      <sz val="9"/>
      <color theme="0"/>
      <name val="Arial"/>
      <family val="2"/>
    </font>
    <font>
      <b/>
      <sz val="6"/>
      <color theme="1"/>
      <name val="Arial"/>
      <family val="2"/>
    </font>
    <font>
      <sz val="6"/>
      <color theme="1"/>
      <name val="Arial"/>
      <family val="2"/>
    </font>
    <font>
      <sz val="10"/>
      <color theme="1"/>
      <name val="Calibri"/>
      <family val="2"/>
      <scheme val="minor"/>
    </font>
    <font>
      <sz val="9.5"/>
      <color theme="1"/>
      <name val="Arial"/>
      <family val="2"/>
    </font>
  </fonts>
  <fills count="19">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rgb="FF3B3838"/>
        <bgColor indexed="64"/>
      </patternFill>
    </fill>
    <fill>
      <patternFill patternType="solid">
        <fgColor rgb="FFFBBB27"/>
        <bgColor indexed="64"/>
      </patternFill>
    </fill>
    <fill>
      <patternFill patternType="solid">
        <fgColor rgb="FFDBDBDB"/>
        <bgColor indexed="64"/>
      </patternFill>
    </fill>
    <fill>
      <patternFill patternType="solid">
        <fgColor rgb="FFBFBFBF"/>
        <bgColor indexed="64"/>
      </patternFill>
    </fill>
    <fill>
      <patternFill patternType="solid">
        <fgColor indexed="9"/>
        <bgColor indexed="64"/>
      </patternFill>
    </fill>
    <fill>
      <patternFill patternType="solid">
        <fgColor rgb="FF9D2449"/>
        <bgColor indexed="64"/>
      </patternFill>
    </fill>
    <fill>
      <patternFill patternType="solid">
        <fgColor rgb="FF5A5E62"/>
        <bgColor indexed="64"/>
      </patternFill>
    </fill>
    <fill>
      <patternFill patternType="solid">
        <fgColor rgb="FFFFFFFF"/>
        <bgColor indexed="64"/>
      </patternFill>
    </fill>
    <fill>
      <patternFill patternType="solid">
        <fgColor rgb="FFB69630"/>
        <bgColor indexed="64"/>
      </patternFill>
    </fill>
    <fill>
      <patternFill patternType="solid">
        <fgColor theme="4" tint="0.79998168889431442"/>
        <bgColor theme="4" tint="0.79998168889431442"/>
      </patternFill>
    </fill>
    <fill>
      <patternFill patternType="solid">
        <fgColor theme="8" tint="0.79998168889431442"/>
        <bgColor theme="8" tint="0.79998168889431442"/>
      </patternFill>
    </fill>
    <fill>
      <patternFill patternType="solid">
        <fgColor theme="0" tint="-0.499984740745262"/>
        <bgColor indexed="64"/>
      </patternFill>
    </fill>
    <fill>
      <patternFill patternType="solid">
        <fgColor theme="0" tint="-0.14999847407452621"/>
        <bgColor indexed="64"/>
      </patternFill>
    </fill>
    <fill>
      <patternFill patternType="solid">
        <fgColor rgb="FFBF9000"/>
        <bgColor indexed="64"/>
      </patternFill>
    </fill>
    <fill>
      <patternFill patternType="solid">
        <fgColor rgb="FFC9C9C9"/>
        <bgColor indexed="64"/>
      </patternFill>
    </fill>
  </fills>
  <borders count="22">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theme="0"/>
      </right>
      <top/>
      <bottom/>
      <diagonal/>
    </border>
    <border>
      <left style="thin">
        <color theme="0"/>
      </left>
      <right style="thin">
        <color theme="0"/>
      </right>
      <top/>
      <bottom style="thin">
        <color theme="0"/>
      </bottom>
      <diagonal/>
    </border>
    <border>
      <left style="double">
        <color indexed="55"/>
      </left>
      <right style="double">
        <color indexed="55"/>
      </right>
      <top style="double">
        <color indexed="55"/>
      </top>
      <bottom style="double">
        <color indexed="55"/>
      </bottom>
      <diagonal/>
    </border>
    <border>
      <left/>
      <right/>
      <top/>
      <bottom style="medium">
        <color indexed="64"/>
      </bottom>
      <diagonal/>
    </border>
    <border>
      <left/>
      <right/>
      <top style="medium">
        <color indexed="64"/>
      </top>
      <bottom style="medium">
        <color indexed="64"/>
      </bottom>
      <diagonal/>
    </border>
    <border>
      <left/>
      <right/>
      <top/>
      <bottom style="thin">
        <color theme="4" tint="0.39997558519241921"/>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theme="8" tint="0.39997558519241921"/>
      </bottom>
      <diagonal/>
    </border>
    <border>
      <left style="thin">
        <color indexed="64"/>
      </left>
      <right style="thin">
        <color indexed="64"/>
      </right>
      <top style="hair">
        <color indexed="64"/>
      </top>
      <bottom style="thin">
        <color theme="8"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rgb="FFA6A6A6"/>
      </bottom>
      <diagonal/>
    </border>
  </borders>
  <cellStyleXfs count="11">
    <xf numFmtId="0" fontId="0" fillId="0" borderId="0"/>
    <xf numFmtId="9" fontId="2" fillId="0" borderId="0" applyFont="0" applyFill="0" applyBorder="0" applyAlignment="0" applyProtection="0"/>
    <xf numFmtId="39" fontId="9" fillId="0" borderId="0"/>
    <xf numFmtId="0" fontId="8" fillId="0" borderId="0"/>
    <xf numFmtId="0" fontId="12" fillId="0" borderId="0"/>
    <xf numFmtId="9" fontId="12" fillId="0" borderId="0" applyFont="0" applyFill="0" applyBorder="0" applyAlignment="0" applyProtection="0"/>
    <xf numFmtId="0" fontId="1" fillId="0" borderId="0"/>
    <xf numFmtId="0" fontId="1" fillId="0" borderId="0"/>
    <xf numFmtId="0" fontId="17" fillId="0" borderId="0"/>
    <xf numFmtId="9" fontId="1" fillId="0" borderId="0" applyFont="0" applyFill="0" applyBorder="0" applyAlignment="0" applyProtection="0"/>
    <xf numFmtId="170" fontId="1" fillId="0" borderId="0" applyFont="0" applyFill="0" applyBorder="0" applyAlignment="0" applyProtection="0"/>
  </cellStyleXfs>
  <cellXfs count="230">
    <xf numFmtId="0" fontId="0" fillId="0" borderId="0" xfId="0"/>
    <xf numFmtId="2" fontId="0" fillId="0" borderId="0" xfId="0" applyNumberFormat="1" applyAlignment="1">
      <alignment horizontal="center"/>
    </xf>
    <xf numFmtId="0" fontId="7" fillId="0" borderId="0" xfId="0" applyFont="1" applyFill="1" applyBorder="1" applyAlignment="1"/>
    <xf numFmtId="0" fontId="7" fillId="0" borderId="0" xfId="0" applyFont="1" applyFill="1" applyBorder="1" applyAlignment="1">
      <alignment horizontal="left"/>
    </xf>
    <xf numFmtId="0" fontId="8" fillId="0" borderId="0" xfId="0" applyFont="1"/>
    <xf numFmtId="0" fontId="4" fillId="0" borderId="0" xfId="0" applyFont="1" applyFill="1" applyBorder="1" applyAlignment="1">
      <alignment horizontal="left" vertical="center" wrapText="1"/>
    </xf>
    <xf numFmtId="164" fontId="5" fillId="0" borderId="0" xfId="0" applyNumberFormat="1" applyFont="1" applyFill="1" applyBorder="1" applyAlignment="1">
      <alignment horizontal="right"/>
    </xf>
    <xf numFmtId="0" fontId="0" fillId="0" borderId="0" xfId="0" applyBorder="1"/>
    <xf numFmtId="165" fontId="6" fillId="0" borderId="0" xfId="0" applyNumberFormat="1" applyFont="1" applyFill="1" applyBorder="1" applyAlignment="1">
      <alignment horizontal="center"/>
    </xf>
    <xf numFmtId="0" fontId="5" fillId="0" borderId="0" xfId="0" applyFont="1" applyFill="1" applyBorder="1" applyAlignment="1">
      <alignment horizontal="left"/>
    </xf>
    <xf numFmtId="0" fontId="5" fillId="3" borderId="0" xfId="0" applyFont="1" applyFill="1" applyBorder="1" applyAlignment="1">
      <alignment horizontal="left"/>
    </xf>
    <xf numFmtId="165" fontId="6" fillId="3" borderId="0" xfId="0" applyNumberFormat="1" applyFont="1" applyFill="1" applyBorder="1" applyAlignment="1">
      <alignment horizontal="center"/>
    </xf>
    <xf numFmtId="0" fontId="0" fillId="0" borderId="0" xfId="0" applyFill="1" applyBorder="1"/>
    <xf numFmtId="165" fontId="0" fillId="0" borderId="0" xfId="0" applyNumberFormat="1" applyFill="1" applyBorder="1"/>
    <xf numFmtId="0" fontId="8" fillId="0" borderId="0" xfId="0" applyFont="1" applyBorder="1"/>
    <xf numFmtId="0" fontId="0" fillId="0" borderId="0" xfId="0" applyFill="1" applyBorder="1" applyAlignment="1">
      <alignment horizontal="left"/>
    </xf>
    <xf numFmtId="0" fontId="10" fillId="0" borderId="0" xfId="2" applyNumberFormat="1" applyFont="1" applyBorder="1" applyAlignment="1">
      <alignment vertical="center"/>
    </xf>
    <xf numFmtId="0" fontId="3" fillId="0" borderId="0" xfId="0" applyFont="1"/>
    <xf numFmtId="3" fontId="0" fillId="0" borderId="0" xfId="0" applyNumberFormat="1"/>
    <xf numFmtId="17" fontId="0" fillId="0" borderId="0" xfId="0" applyNumberFormat="1"/>
    <xf numFmtId="166" fontId="0" fillId="0" borderId="0" xfId="1" applyNumberFormat="1" applyFont="1"/>
    <xf numFmtId="10" fontId="0" fillId="0" borderId="0" xfId="1" applyNumberFormat="1" applyFont="1"/>
    <xf numFmtId="0" fontId="8" fillId="0" borderId="0" xfId="3"/>
    <xf numFmtId="2" fontId="8" fillId="0" borderId="0" xfId="3" applyNumberFormat="1"/>
    <xf numFmtId="0" fontId="4" fillId="2" borderId="2" xfId="3" applyFont="1" applyFill="1" applyBorder="1" applyAlignment="1">
      <alignment horizontal="left" vertical="center" wrapText="1"/>
    </xf>
    <xf numFmtId="0" fontId="4" fillId="2" borderId="1" xfId="3" applyFont="1" applyFill="1" applyBorder="1" applyAlignment="1">
      <alignment horizontal="left" vertical="center" wrapText="1"/>
    </xf>
    <xf numFmtId="0" fontId="4" fillId="0" borderId="0" xfId="3" applyFont="1" applyFill="1" applyBorder="1" applyAlignment="1">
      <alignment horizontal="left" vertical="center" wrapText="1"/>
    </xf>
    <xf numFmtId="0" fontId="8" fillId="0" borderId="0" xfId="3" applyFill="1" applyBorder="1"/>
    <xf numFmtId="2" fontId="8" fillId="0" borderId="0" xfId="3" applyNumberFormat="1" applyFill="1" applyBorder="1"/>
    <xf numFmtId="0" fontId="12" fillId="0" borderId="0" xfId="4"/>
    <xf numFmtId="1" fontId="12" fillId="0" borderId="0" xfId="4" applyNumberFormat="1"/>
    <xf numFmtId="165" fontId="12" fillId="0" borderId="0" xfId="4" applyNumberFormat="1"/>
    <xf numFmtId="3" fontId="12" fillId="0" borderId="0" xfId="4" applyNumberFormat="1"/>
    <xf numFmtId="166" fontId="0" fillId="0" borderId="0" xfId="5" applyNumberFormat="1" applyFont="1"/>
    <xf numFmtId="0" fontId="13" fillId="4" borderId="0" xfId="4" applyFont="1" applyFill="1" applyAlignment="1">
      <alignment horizontal="center" vertical="center" wrapText="1"/>
    </xf>
    <xf numFmtId="0" fontId="14" fillId="5" borderId="0" xfId="4" applyFont="1" applyFill="1" applyAlignment="1">
      <alignment horizontal="left" vertical="center" wrapText="1"/>
    </xf>
    <xf numFmtId="166" fontId="15" fillId="6" borderId="0" xfId="4" applyNumberFormat="1" applyFont="1" applyFill="1" applyAlignment="1">
      <alignment horizontal="center" vertical="center" wrapText="1"/>
    </xf>
    <xf numFmtId="3" fontId="15" fillId="6" borderId="0" xfId="4" applyNumberFormat="1" applyFont="1" applyFill="1" applyAlignment="1">
      <alignment horizontal="center" vertical="center" wrapText="1"/>
    </xf>
    <xf numFmtId="0" fontId="14" fillId="5" borderId="3" xfId="4" applyFont="1" applyFill="1" applyBorder="1" applyAlignment="1">
      <alignment horizontal="left" vertical="center" wrapText="1"/>
    </xf>
    <xf numFmtId="166" fontId="15" fillId="0" borderId="4" xfId="4" applyNumberFormat="1" applyFont="1" applyBorder="1" applyAlignment="1">
      <alignment horizontal="center" vertical="center" wrapText="1"/>
    </xf>
    <xf numFmtId="3" fontId="15" fillId="0" borderId="4" xfId="4" applyNumberFormat="1" applyFont="1" applyBorder="1" applyAlignment="1">
      <alignment horizontal="center" vertical="center" wrapText="1"/>
    </xf>
    <xf numFmtId="10" fontId="15" fillId="6" borderId="0" xfId="4" applyNumberFormat="1" applyFont="1" applyFill="1" applyAlignment="1">
      <alignment horizontal="center" vertical="center" wrapText="1"/>
    </xf>
    <xf numFmtId="0" fontId="16" fillId="7" borderId="0" xfId="4" applyFont="1" applyFill="1" applyAlignment="1">
      <alignment horizontal="center" vertical="center" wrapText="1"/>
    </xf>
    <xf numFmtId="166" fontId="16" fillId="7" borderId="0" xfId="4" applyNumberFormat="1" applyFont="1" applyFill="1" applyAlignment="1">
      <alignment horizontal="center" vertical="center" wrapText="1"/>
    </xf>
    <xf numFmtId="3" fontId="16" fillId="7" borderId="0" xfId="4" applyNumberFormat="1" applyFont="1" applyFill="1" applyAlignment="1">
      <alignment horizontal="center" vertical="center" wrapText="1"/>
    </xf>
    <xf numFmtId="0" fontId="1" fillId="0" borderId="0" xfId="6"/>
    <xf numFmtId="0" fontId="12" fillId="0" borderId="0" xfId="6" applyFont="1" applyAlignment="1">
      <alignment vertical="center"/>
    </xf>
    <xf numFmtId="0" fontId="1" fillId="0" borderId="0" xfId="6" applyBorder="1"/>
    <xf numFmtId="3" fontId="1" fillId="0" borderId="0" xfId="6" applyNumberFormat="1"/>
    <xf numFmtId="0" fontId="1" fillId="0" borderId="0" xfId="6" applyFill="1"/>
    <xf numFmtId="167" fontId="1" fillId="0" borderId="0" xfId="6" applyNumberFormat="1"/>
    <xf numFmtId="0" fontId="1" fillId="0" borderId="0" xfId="7"/>
    <xf numFmtId="0" fontId="12" fillId="0" borderId="0" xfId="7" applyFont="1" applyAlignment="1">
      <alignment vertical="center"/>
    </xf>
    <xf numFmtId="167" fontId="1" fillId="0" borderId="0" xfId="7" applyNumberFormat="1"/>
    <xf numFmtId="0" fontId="17" fillId="0" borderId="0" xfId="8"/>
    <xf numFmtId="0" fontId="17" fillId="0" borderId="0" xfId="8" applyAlignment="1">
      <alignment horizontal="center" vertical="center" wrapText="1"/>
    </xf>
    <xf numFmtId="0" fontId="17" fillId="0" borderId="0" xfId="8" applyNumberFormat="1"/>
    <xf numFmtId="0" fontId="17" fillId="3" borderId="0" xfId="8" applyFill="1"/>
    <xf numFmtId="0" fontId="17" fillId="3" borderId="0" xfId="8" applyNumberFormat="1" applyFill="1"/>
    <xf numFmtId="0" fontId="18" fillId="0" borderId="0" xfId="6" applyFont="1" applyAlignment="1">
      <alignment horizontal="left" vertical="center"/>
    </xf>
    <xf numFmtId="0" fontId="1" fillId="0" borderId="0" xfId="6" applyAlignment="1">
      <alignment horizontal="center" vertical="center"/>
    </xf>
    <xf numFmtId="0" fontId="19" fillId="0" borderId="0" xfId="6" applyFont="1" applyFill="1" applyBorder="1" applyAlignment="1">
      <alignment horizontal="center" vertical="center" wrapText="1"/>
    </xf>
    <xf numFmtId="2" fontId="1" fillId="0" borderId="0" xfId="6" applyNumberFormat="1" applyAlignment="1">
      <alignment horizontal="center" vertical="center"/>
    </xf>
    <xf numFmtId="2" fontId="1" fillId="0" borderId="0" xfId="6" applyNumberFormat="1"/>
    <xf numFmtId="0" fontId="1" fillId="0" borderId="0" xfId="6" applyAlignment="1">
      <alignment wrapText="1"/>
    </xf>
    <xf numFmtId="2" fontId="1" fillId="0" borderId="0" xfId="6" applyNumberFormat="1" applyFill="1" applyBorder="1" applyAlignment="1">
      <alignment vertical="center"/>
    </xf>
    <xf numFmtId="2" fontId="3" fillId="0" borderId="0" xfId="6" applyNumberFormat="1" applyFont="1" applyFill="1" applyBorder="1" applyAlignment="1">
      <alignment vertical="center"/>
    </xf>
    <xf numFmtId="168" fontId="19" fillId="0" borderId="0" xfId="6" applyNumberFormat="1" applyFont="1" applyFill="1" applyBorder="1" applyAlignment="1">
      <alignment horizontal="center" vertical="center" wrapText="1"/>
    </xf>
    <xf numFmtId="168" fontId="1" fillId="0" borderId="0" xfId="6" applyNumberFormat="1"/>
    <xf numFmtId="2" fontId="19" fillId="0" borderId="0" xfId="6" applyNumberFormat="1" applyFont="1" applyFill="1" applyBorder="1" applyAlignment="1">
      <alignment horizontal="center" vertical="center" wrapText="1"/>
    </xf>
    <xf numFmtId="0" fontId="20" fillId="0" borderId="0" xfId="6" applyFont="1" applyFill="1" applyAlignment="1"/>
    <xf numFmtId="0" fontId="3" fillId="0" borderId="0" xfId="6" applyFont="1" applyAlignment="1"/>
    <xf numFmtId="2" fontId="5" fillId="0" borderId="0" xfId="6" applyNumberFormat="1" applyFont="1" applyAlignment="1">
      <alignment horizontal="right"/>
    </xf>
    <xf numFmtId="0" fontId="22" fillId="0" borderId="0" xfId="6" applyFont="1" applyFill="1" applyAlignment="1"/>
    <xf numFmtId="0" fontId="3" fillId="0" borderId="0" xfId="6" applyFont="1" applyFill="1" applyAlignment="1"/>
    <xf numFmtId="0" fontId="11" fillId="0" borderId="0" xfId="6" applyNumberFormat="1" applyFont="1" applyFill="1" applyAlignment="1">
      <alignment vertical="center"/>
    </xf>
    <xf numFmtId="2" fontId="11" fillId="0" borderId="0" xfId="6" applyNumberFormat="1" applyFont="1" applyFill="1" applyBorder="1" applyAlignment="1">
      <alignment horizontal="center" vertical="center" wrapText="1"/>
    </xf>
    <xf numFmtId="2" fontId="1" fillId="0" borderId="0" xfId="6" applyNumberFormat="1" applyBorder="1" applyAlignment="1">
      <alignment horizontal="center" vertical="center"/>
    </xf>
    <xf numFmtId="2" fontId="1" fillId="0" borderId="0" xfId="6" applyNumberFormat="1" applyFont="1" applyFill="1" applyBorder="1" applyAlignment="1">
      <alignment horizontal="center" vertical="center" wrapText="1"/>
    </xf>
    <xf numFmtId="0" fontId="11" fillId="0" borderId="0" xfId="6" applyNumberFormat="1" applyFont="1" applyFill="1" applyBorder="1" applyAlignment="1">
      <alignment horizontal="left" vertical="center" wrapText="1"/>
    </xf>
    <xf numFmtId="2" fontId="3" fillId="0" borderId="0" xfId="6" applyNumberFormat="1" applyFont="1" applyBorder="1" applyAlignment="1">
      <alignment horizontal="center" vertical="center"/>
    </xf>
    <xf numFmtId="2" fontId="3" fillId="0" borderId="0" xfId="6" applyNumberFormat="1" applyFont="1" applyFill="1" applyBorder="1" applyAlignment="1">
      <alignment horizontal="center" vertical="center"/>
    </xf>
    <xf numFmtId="2" fontId="22" fillId="0" borderId="0" xfId="6" applyNumberFormat="1" applyFont="1" applyFill="1" applyBorder="1" applyAlignment="1">
      <alignment horizontal="center" vertical="center" wrapText="1"/>
    </xf>
    <xf numFmtId="2" fontId="11" fillId="0" borderId="0" xfId="6" applyNumberFormat="1" applyFont="1" applyFill="1" applyAlignment="1">
      <alignment vertical="center"/>
    </xf>
    <xf numFmtId="0" fontId="1" fillId="0" borderId="0" xfId="6" applyAlignment="1">
      <alignment horizontal="center"/>
    </xf>
    <xf numFmtId="0" fontId="3" fillId="0" borderId="0" xfId="6" applyFont="1"/>
    <xf numFmtId="166" fontId="0" fillId="0" borderId="0" xfId="9" applyNumberFormat="1" applyFont="1"/>
    <xf numFmtId="166" fontId="3" fillId="0" borderId="0" xfId="9" applyNumberFormat="1" applyFont="1"/>
    <xf numFmtId="3" fontId="3" fillId="0" borderId="0" xfId="6" applyNumberFormat="1" applyFont="1"/>
    <xf numFmtId="0" fontId="1" fillId="0" borderId="0" xfId="6" applyAlignment="1">
      <alignment horizontal="center" vertical="center" wrapText="1"/>
    </xf>
    <xf numFmtId="10" fontId="0" fillId="3" borderId="0" xfId="9" applyNumberFormat="1" applyFont="1" applyFill="1"/>
    <xf numFmtId="10" fontId="0" fillId="0" borderId="0" xfId="9" applyNumberFormat="1" applyFont="1"/>
    <xf numFmtId="17" fontId="1" fillId="0" borderId="0" xfId="6" applyNumberFormat="1"/>
    <xf numFmtId="3" fontId="0" fillId="0" borderId="0" xfId="9" applyNumberFormat="1" applyFont="1"/>
    <xf numFmtId="10" fontId="1" fillId="0" borderId="0" xfId="6" applyNumberFormat="1"/>
    <xf numFmtId="166" fontId="1" fillId="0" borderId="0" xfId="6" applyNumberFormat="1"/>
    <xf numFmtId="17" fontId="1" fillId="0" borderId="0" xfId="6" applyNumberFormat="1" applyAlignment="1">
      <alignment horizontal="center"/>
    </xf>
    <xf numFmtId="17" fontId="3" fillId="0" borderId="0" xfId="6" applyNumberFormat="1" applyFont="1"/>
    <xf numFmtId="3" fontId="23" fillId="0" borderId="0" xfId="6" applyNumberFormat="1" applyFont="1"/>
    <xf numFmtId="165" fontId="10" fillId="0" borderId="0" xfId="2" applyNumberFormat="1" applyFont="1" applyBorder="1" applyAlignment="1">
      <alignment vertical="center"/>
    </xf>
    <xf numFmtId="17" fontId="10" fillId="0" borderId="0" xfId="2" applyNumberFormat="1" applyFont="1" applyBorder="1" applyAlignment="1">
      <alignment vertical="center"/>
    </xf>
    <xf numFmtId="165" fontId="24" fillId="8" borderId="5" xfId="6" applyNumberFormat="1" applyFont="1" applyFill="1" applyBorder="1" applyAlignment="1">
      <alignment horizontal="center" vertical="center" wrapText="1"/>
    </xf>
    <xf numFmtId="166" fontId="24" fillId="0" borderId="0" xfId="9" applyNumberFormat="1" applyFont="1" applyFill="1" applyBorder="1" applyAlignment="1">
      <alignment horizontal="right" vertical="center" wrapText="1"/>
    </xf>
    <xf numFmtId="0" fontId="25" fillId="9" borderId="5" xfId="6" applyFont="1" applyFill="1" applyBorder="1" applyAlignment="1">
      <alignment horizontal="center" vertical="center" wrapText="1"/>
    </xf>
    <xf numFmtId="37" fontId="25" fillId="9" borderId="5" xfId="6" applyNumberFormat="1" applyFont="1" applyFill="1" applyBorder="1" applyAlignment="1">
      <alignment horizontal="center" vertical="center" wrapText="1"/>
    </xf>
    <xf numFmtId="49" fontId="26" fillId="8" borderId="5" xfId="6" applyNumberFormat="1" applyFont="1" applyFill="1" applyBorder="1" applyAlignment="1" applyProtection="1">
      <alignment horizontal="center" vertical="center"/>
    </xf>
    <xf numFmtId="165" fontId="26" fillId="8" borderId="5" xfId="6" applyNumberFormat="1" applyFont="1" applyFill="1" applyBorder="1" applyAlignment="1">
      <alignment horizontal="center" vertical="center" wrapText="1"/>
    </xf>
    <xf numFmtId="49" fontId="24" fillId="8" borderId="5" xfId="6" applyNumberFormat="1" applyFont="1" applyFill="1" applyBorder="1" applyAlignment="1" applyProtection="1">
      <alignment vertical="center"/>
    </xf>
    <xf numFmtId="0" fontId="13" fillId="10" borderId="6" xfId="6" applyFont="1" applyFill="1" applyBorder="1" applyAlignment="1">
      <alignment horizontal="center" vertical="center" wrapText="1"/>
    </xf>
    <xf numFmtId="17" fontId="13" fillId="10" borderId="6" xfId="6" applyNumberFormat="1" applyFont="1" applyFill="1" applyBorder="1" applyAlignment="1">
      <alignment horizontal="center" vertical="center" wrapText="1"/>
    </xf>
    <xf numFmtId="0" fontId="11" fillId="11" borderId="6" xfId="6" applyFont="1" applyFill="1" applyBorder="1" applyAlignment="1">
      <alignment horizontal="left" vertical="center" wrapText="1"/>
    </xf>
    <xf numFmtId="3" fontId="11" fillId="11" borderId="6" xfId="6" applyNumberFormat="1" applyFont="1" applyFill="1" applyBorder="1" applyAlignment="1">
      <alignment horizontal="right" vertical="center"/>
    </xf>
    <xf numFmtId="10" fontId="11" fillId="11" borderId="6" xfId="6" applyNumberFormat="1" applyFont="1" applyFill="1" applyBorder="1" applyAlignment="1">
      <alignment horizontal="right" vertical="center"/>
    </xf>
    <xf numFmtId="0" fontId="11" fillId="11" borderId="6" xfId="6" applyFont="1" applyFill="1" applyBorder="1" applyAlignment="1">
      <alignment horizontal="left" vertical="center"/>
    </xf>
    <xf numFmtId="0" fontId="11" fillId="11" borderId="6" xfId="6" applyFont="1" applyFill="1" applyBorder="1" applyAlignment="1">
      <alignment horizontal="right" vertical="center"/>
    </xf>
    <xf numFmtId="0" fontId="22" fillId="12" borderId="6" xfId="6" applyFont="1" applyFill="1" applyBorder="1" applyAlignment="1">
      <alignment horizontal="left" vertical="center"/>
    </xf>
    <xf numFmtId="3" fontId="22" fillId="12" borderId="6" xfId="6" applyNumberFormat="1" applyFont="1" applyFill="1" applyBorder="1" applyAlignment="1">
      <alignment horizontal="right" vertical="center"/>
    </xf>
    <xf numFmtId="10" fontId="22" fillId="12" borderId="6" xfId="6" applyNumberFormat="1" applyFont="1" applyFill="1" applyBorder="1" applyAlignment="1">
      <alignment horizontal="right" vertical="center"/>
    </xf>
    <xf numFmtId="0" fontId="13" fillId="10" borderId="0" xfId="6" applyFont="1" applyFill="1" applyAlignment="1">
      <alignment horizontal="center" vertical="center" wrapText="1"/>
    </xf>
    <xf numFmtId="17" fontId="13" fillId="10" borderId="0" xfId="6" applyNumberFormat="1" applyFont="1" applyFill="1" applyAlignment="1">
      <alignment horizontal="center" vertical="center" wrapText="1"/>
    </xf>
    <xf numFmtId="0" fontId="11" fillId="11" borderId="7" xfId="6" applyFont="1" applyFill="1" applyBorder="1" applyAlignment="1">
      <alignment horizontal="left" vertical="center" wrapText="1"/>
    </xf>
    <xf numFmtId="3" fontId="11" fillId="11" borderId="7" xfId="6" applyNumberFormat="1" applyFont="1" applyFill="1" applyBorder="1" applyAlignment="1">
      <alignment horizontal="right" vertical="center"/>
    </xf>
    <xf numFmtId="0" fontId="11" fillId="11" borderId="7" xfId="6" applyFont="1" applyFill="1" applyBorder="1" applyAlignment="1">
      <alignment horizontal="right" vertical="center"/>
    </xf>
    <xf numFmtId="10" fontId="11" fillId="11" borderId="7" xfId="6" applyNumberFormat="1" applyFont="1" applyFill="1" applyBorder="1" applyAlignment="1">
      <alignment horizontal="right" vertical="center"/>
    </xf>
    <xf numFmtId="0" fontId="11" fillId="0" borderId="0" xfId="6" applyFont="1" applyAlignment="1">
      <alignment horizontal="left" vertical="center"/>
    </xf>
    <xf numFmtId="0" fontId="1" fillId="0" borderId="0" xfId="6" applyFill="1" applyBorder="1"/>
    <xf numFmtId="0" fontId="3" fillId="0" borderId="8" xfId="6" applyFont="1" applyFill="1" applyBorder="1"/>
    <xf numFmtId="0" fontId="11" fillId="0" borderId="0" xfId="6" applyFont="1" applyFill="1" applyBorder="1" applyAlignment="1"/>
    <xf numFmtId="0" fontId="11" fillId="0" borderId="0" xfId="6" applyFont="1" applyFill="1" applyBorder="1" applyAlignment="1">
      <alignment horizontal="right"/>
    </xf>
    <xf numFmtId="169" fontId="11" fillId="0" borderId="0" xfId="6" applyNumberFormat="1" applyFont="1" applyFill="1" applyBorder="1" applyAlignment="1"/>
    <xf numFmtId="171" fontId="0" fillId="0" borderId="0" xfId="10" applyNumberFormat="1" applyFont="1" applyFill="1" applyBorder="1"/>
    <xf numFmtId="0" fontId="11" fillId="0" borderId="9" xfId="6" applyFont="1" applyFill="1" applyBorder="1" applyAlignment="1"/>
    <xf numFmtId="0" fontId="11" fillId="0" borderId="9" xfId="6" applyFont="1" applyFill="1" applyBorder="1" applyAlignment="1">
      <alignment horizontal="right"/>
    </xf>
    <xf numFmtId="169" fontId="11" fillId="0" borderId="9" xfId="6" applyNumberFormat="1" applyFont="1" applyFill="1" applyBorder="1" applyAlignment="1"/>
    <xf numFmtId="0" fontId="22" fillId="0" borderId="9" xfId="6" applyFont="1" applyFill="1" applyBorder="1" applyAlignment="1">
      <alignment horizontal="left"/>
    </xf>
    <xf numFmtId="169" fontId="22" fillId="0" borderId="9" xfId="6" applyNumberFormat="1" applyFont="1" applyFill="1" applyBorder="1" applyAlignment="1">
      <alignment horizontal="right" vertical="center"/>
    </xf>
    <xf numFmtId="0" fontId="1" fillId="0" borderId="9" xfId="6" applyFill="1" applyBorder="1"/>
    <xf numFmtId="0" fontId="0" fillId="0" borderId="0" xfId="6" applyFont="1"/>
    <xf numFmtId="0" fontId="1" fillId="0" borderId="8" xfId="6" applyFont="1" applyFill="1" applyBorder="1"/>
    <xf numFmtId="0" fontId="3" fillId="13" borderId="8" xfId="6" applyFont="1" applyFill="1" applyBorder="1"/>
    <xf numFmtId="0" fontId="3" fillId="13" borderId="0" xfId="6" applyFont="1" applyFill="1" applyBorder="1"/>
    <xf numFmtId="0" fontId="27" fillId="14" borderId="11" xfId="6" applyFont="1" applyFill="1" applyBorder="1"/>
    <xf numFmtId="172" fontId="27" fillId="14" borderId="12" xfId="6" applyNumberFormat="1" applyFont="1" applyFill="1" applyBorder="1"/>
    <xf numFmtId="0" fontId="27" fillId="0" borderId="11" xfId="6" applyFont="1" applyBorder="1"/>
    <xf numFmtId="172" fontId="27" fillId="0" borderId="12" xfId="6" applyNumberFormat="1" applyFont="1" applyBorder="1"/>
    <xf numFmtId="0" fontId="15" fillId="14" borderId="11" xfId="6" applyFont="1" applyFill="1" applyBorder="1"/>
    <xf numFmtId="0" fontId="15" fillId="0" borderId="11" xfId="6" applyFont="1" applyBorder="1"/>
    <xf numFmtId="0" fontId="15" fillId="0" borderId="16" xfId="6" applyFont="1" applyBorder="1"/>
    <xf numFmtId="172" fontId="15" fillId="0" borderId="16" xfId="6" applyNumberFormat="1" applyFont="1" applyBorder="1"/>
    <xf numFmtId="169" fontId="11" fillId="3" borderId="0" xfId="6" applyNumberFormat="1" applyFont="1" applyFill="1" applyBorder="1" applyAlignment="1"/>
    <xf numFmtId="173" fontId="11" fillId="3" borderId="0" xfId="6" applyNumberFormat="1" applyFont="1" applyFill="1" applyBorder="1" applyAlignment="1"/>
    <xf numFmtId="0" fontId="28" fillId="0" borderId="0" xfId="6" applyFont="1"/>
    <xf numFmtId="0" fontId="29" fillId="0" borderId="0" xfId="6" applyFont="1" applyAlignment="1">
      <alignment horizontal="left" vertical="center"/>
    </xf>
    <xf numFmtId="0" fontId="11" fillId="0" borderId="0" xfId="6" applyFont="1"/>
    <xf numFmtId="0" fontId="30" fillId="0" borderId="0" xfId="6" applyFont="1"/>
    <xf numFmtId="0" fontId="31" fillId="0" borderId="0" xfId="6" applyFont="1"/>
    <xf numFmtId="49" fontId="31" fillId="0" borderId="0" xfId="6" applyNumberFormat="1" applyFont="1" applyAlignment="1">
      <alignment horizontal="left"/>
    </xf>
    <xf numFmtId="0" fontId="32" fillId="15" borderId="17" xfId="6" applyFont="1" applyFill="1" applyBorder="1" applyAlignment="1">
      <alignment vertical="center"/>
    </xf>
    <xf numFmtId="0" fontId="32" fillId="15" borderId="17" xfId="6" applyFont="1" applyFill="1" applyBorder="1" applyAlignment="1">
      <alignment horizontal="center" vertical="center" wrapText="1"/>
    </xf>
    <xf numFmtId="0" fontId="30" fillId="0" borderId="17" xfId="6" applyFont="1" applyBorder="1"/>
    <xf numFmtId="3" fontId="30" fillId="0" borderId="17" xfId="6" applyNumberFormat="1" applyFont="1" applyBorder="1"/>
    <xf numFmtId="166" fontId="30" fillId="0" borderId="17" xfId="9" applyNumberFormat="1" applyFont="1" applyBorder="1"/>
    <xf numFmtId="0" fontId="31" fillId="16" borderId="17" xfId="6" applyFont="1" applyFill="1" applyBorder="1"/>
    <xf numFmtId="3" fontId="31" fillId="16" borderId="17" xfId="6" applyNumberFormat="1" applyFont="1" applyFill="1" applyBorder="1"/>
    <xf numFmtId="166" fontId="31" fillId="16" borderId="17" xfId="9" applyNumberFormat="1" applyFont="1" applyFill="1" applyBorder="1"/>
    <xf numFmtId="0" fontId="32" fillId="15" borderId="17" xfId="6" applyFont="1" applyFill="1" applyBorder="1"/>
    <xf numFmtId="3" fontId="32" fillId="15" borderId="17" xfId="6" applyNumberFormat="1" applyFont="1" applyFill="1" applyBorder="1"/>
    <xf numFmtId="9" fontId="32" fillId="15" borderId="17" xfId="6" applyNumberFormat="1" applyFont="1" applyFill="1" applyBorder="1"/>
    <xf numFmtId="0" fontId="30" fillId="0" borderId="0" xfId="6" applyFont="1" applyFill="1" applyBorder="1"/>
    <xf numFmtId="166" fontId="30" fillId="0" borderId="17" xfId="9" applyNumberFormat="1" applyFont="1" applyFill="1" applyBorder="1"/>
    <xf numFmtId="0" fontId="30" fillId="0" borderId="17" xfId="6" applyFont="1" applyFill="1" applyBorder="1"/>
    <xf numFmtId="0" fontId="32" fillId="17" borderId="17" xfId="6" applyFont="1" applyFill="1" applyBorder="1" applyAlignment="1">
      <alignment horizontal="center"/>
    </xf>
    <xf numFmtId="0" fontId="30" fillId="0" borderId="17" xfId="6" applyFont="1" applyFill="1" applyBorder="1" applyAlignment="1">
      <alignment horizontal="center" wrapText="1"/>
    </xf>
    <xf numFmtId="3" fontId="30" fillId="0" borderId="17" xfId="6" applyNumberFormat="1" applyFont="1" applyFill="1" applyBorder="1" applyAlignment="1">
      <alignment horizontal="right" wrapText="1"/>
    </xf>
    <xf numFmtId="0" fontId="34" fillId="0" borderId="17" xfId="6" applyFont="1" applyFill="1" applyBorder="1" applyAlignment="1">
      <alignment horizontal="center" wrapText="1"/>
    </xf>
    <xf numFmtId="166" fontId="30" fillId="0" borderId="0" xfId="9" applyNumberFormat="1" applyFont="1"/>
    <xf numFmtId="0" fontId="30" fillId="0" borderId="0" xfId="6" applyFont="1" applyAlignment="1"/>
    <xf numFmtId="0" fontId="33" fillId="0" borderId="18" xfId="6" applyFont="1" applyFill="1" applyBorder="1" applyAlignment="1">
      <alignment vertical="center"/>
    </xf>
    <xf numFmtId="9" fontId="30" fillId="0" borderId="0" xfId="9" applyFont="1"/>
    <xf numFmtId="0" fontId="33" fillId="0" borderId="13" xfId="6" applyFont="1" applyFill="1" applyBorder="1" applyAlignment="1">
      <alignment vertical="center"/>
    </xf>
    <xf numFmtId="0" fontId="33" fillId="0" borderId="19" xfId="6" applyFont="1" applyFill="1" applyBorder="1" applyAlignment="1">
      <alignment vertical="center"/>
    </xf>
    <xf numFmtId="3" fontId="35" fillId="0" borderId="0" xfId="6" applyNumberFormat="1" applyFont="1" applyAlignment="1">
      <alignment horizontal="right" wrapText="1"/>
    </xf>
    <xf numFmtId="0" fontId="30" fillId="0" borderId="20" xfId="6" applyFont="1" applyFill="1" applyBorder="1" applyAlignment="1">
      <alignment horizontal="center" wrapText="1"/>
    </xf>
    <xf numFmtId="0" fontId="31" fillId="0" borderId="18" xfId="6" applyFont="1" applyFill="1" applyBorder="1" applyAlignment="1">
      <alignment vertical="center"/>
    </xf>
    <xf numFmtId="0" fontId="31" fillId="0" borderId="13" xfId="6" applyFont="1" applyFill="1" applyBorder="1" applyAlignment="1">
      <alignment vertical="center"/>
    </xf>
    <xf numFmtId="0" fontId="31" fillId="0" borderId="19" xfId="6" applyFont="1" applyFill="1" applyBorder="1" applyAlignment="1">
      <alignment vertical="center"/>
    </xf>
    <xf numFmtId="0" fontId="22" fillId="0" borderId="0" xfId="6" applyFont="1"/>
    <xf numFmtId="9" fontId="11" fillId="0" borderId="0" xfId="9" applyFont="1"/>
    <xf numFmtId="3" fontId="11" fillId="0" borderId="0" xfId="6" applyNumberFormat="1" applyFont="1"/>
    <xf numFmtId="0" fontId="26" fillId="5" borderId="0" xfId="6" applyFont="1" applyFill="1" applyBorder="1" applyAlignment="1">
      <alignment horizontal="center" vertical="center"/>
    </xf>
    <xf numFmtId="0" fontId="26" fillId="0" borderId="0" xfId="6" applyFont="1" applyFill="1" applyBorder="1"/>
    <xf numFmtId="3" fontId="30" fillId="0" borderId="0" xfId="6" applyNumberFormat="1" applyFont="1" applyFill="1" applyBorder="1"/>
    <xf numFmtId="166" fontId="30" fillId="0" borderId="0" xfId="9" applyNumberFormat="1" applyFont="1" applyFill="1" applyBorder="1" applyAlignment="1">
      <alignment horizontal="center"/>
    </xf>
    <xf numFmtId="0" fontId="26" fillId="18" borderId="0" xfId="6" applyFont="1" applyFill="1" applyBorder="1"/>
    <xf numFmtId="3" fontId="30" fillId="18" borderId="0" xfId="6" applyNumberFormat="1" applyFont="1" applyFill="1" applyBorder="1"/>
    <xf numFmtId="166" fontId="30" fillId="18" borderId="0" xfId="9" applyNumberFormat="1" applyFont="1" applyFill="1" applyBorder="1" applyAlignment="1">
      <alignment horizontal="center"/>
    </xf>
    <xf numFmtId="0" fontId="26" fillId="0" borderId="21" xfId="6" applyFont="1" applyFill="1" applyBorder="1"/>
    <xf numFmtId="3" fontId="31" fillId="0" borderId="21" xfId="6" applyNumberFormat="1" applyFont="1" applyFill="1" applyBorder="1"/>
    <xf numFmtId="166" fontId="31" fillId="0" borderId="21" xfId="9" applyNumberFormat="1" applyFont="1" applyFill="1" applyBorder="1" applyAlignment="1">
      <alignment horizontal="center"/>
    </xf>
    <xf numFmtId="166" fontId="11" fillId="0" borderId="0" xfId="9" applyNumberFormat="1" applyFont="1"/>
    <xf numFmtId="0" fontId="26" fillId="16" borderId="0" xfId="6" applyFont="1" applyFill="1" applyBorder="1"/>
    <xf numFmtId="3" fontId="30" fillId="16" borderId="0" xfId="6" applyNumberFormat="1" applyFont="1" applyFill="1" applyBorder="1"/>
    <xf numFmtId="166" fontId="30" fillId="16" borderId="0" xfId="9" applyNumberFormat="1" applyFont="1" applyFill="1" applyBorder="1" applyAlignment="1">
      <alignment horizontal="center"/>
    </xf>
    <xf numFmtId="9" fontId="11" fillId="0" borderId="0" xfId="9" applyNumberFormat="1" applyFont="1"/>
    <xf numFmtId="3" fontId="36" fillId="0" borderId="0" xfId="6" applyNumberFormat="1" applyFont="1" applyFill="1" applyBorder="1"/>
    <xf numFmtId="167" fontId="11" fillId="0" borderId="0" xfId="6" applyNumberFormat="1" applyFont="1"/>
    <xf numFmtId="0" fontId="26" fillId="5" borderId="0" xfId="6" applyFont="1" applyFill="1" applyBorder="1" applyAlignment="1">
      <alignment horizontal="center" vertical="center" wrapText="1"/>
    </xf>
    <xf numFmtId="49" fontId="26" fillId="5" borderId="0" xfId="6" applyNumberFormat="1" applyFont="1" applyFill="1" applyBorder="1" applyAlignment="1">
      <alignment horizontal="center" vertical="center"/>
    </xf>
    <xf numFmtId="49" fontId="26" fillId="5" borderId="0" xfId="6" applyNumberFormat="1" applyFont="1" applyFill="1" applyBorder="1" applyAlignment="1">
      <alignment horizontal="center" vertical="center" wrapText="1"/>
    </xf>
    <xf numFmtId="0" fontId="26" fillId="5" borderId="0" xfId="6" applyFont="1" applyFill="1" applyBorder="1" applyAlignment="1">
      <alignment horizontal="center" wrapText="1"/>
    </xf>
    <xf numFmtId="0" fontId="11" fillId="0" borderId="0" xfId="6" applyFont="1" applyAlignment="1">
      <alignment horizontal="left" wrapText="1"/>
    </xf>
    <xf numFmtId="0" fontId="4" fillId="0" borderId="0" xfId="0" applyFont="1" applyFill="1" applyBorder="1" applyAlignment="1">
      <alignment horizontal="center" vertical="center" wrapText="1"/>
    </xf>
    <xf numFmtId="0" fontId="17" fillId="0" borderId="0" xfId="8" applyAlignment="1">
      <alignment horizontal="center"/>
    </xf>
    <xf numFmtId="0" fontId="1" fillId="0" borderId="0" xfId="6" applyAlignment="1">
      <alignment horizontal="center" vertical="center"/>
    </xf>
    <xf numFmtId="0" fontId="1" fillId="0" borderId="0" xfId="6" applyAlignment="1">
      <alignment horizontal="center"/>
    </xf>
    <xf numFmtId="0" fontId="27" fillId="14" borderId="10" xfId="6" applyFont="1" applyFill="1" applyBorder="1" applyAlignment="1">
      <alignment horizontal="center" vertical="center"/>
    </xf>
    <xf numFmtId="0" fontId="27" fillId="14" borderId="13" xfId="6" applyFont="1" applyFill="1" applyBorder="1" applyAlignment="1">
      <alignment horizontal="center" vertical="center"/>
    </xf>
    <xf numFmtId="0" fontId="27" fillId="14" borderId="14" xfId="6" applyFont="1" applyFill="1" applyBorder="1" applyAlignment="1">
      <alignment horizontal="center" vertical="center"/>
    </xf>
    <xf numFmtId="0" fontId="27" fillId="14" borderId="15" xfId="6" applyFont="1" applyFill="1" applyBorder="1" applyAlignment="1">
      <alignment horizontal="center" vertical="center"/>
    </xf>
    <xf numFmtId="0" fontId="30" fillId="0" borderId="0" xfId="6" applyFont="1" applyAlignment="1">
      <alignment horizontal="left" wrapText="1"/>
    </xf>
    <xf numFmtId="0" fontId="30" fillId="0" borderId="18" xfId="6" applyFont="1" applyFill="1" applyBorder="1" applyAlignment="1">
      <alignment horizontal="center" vertical="center" wrapText="1"/>
    </xf>
    <xf numFmtId="0" fontId="30" fillId="0" borderId="13" xfId="6" applyFont="1" applyFill="1" applyBorder="1" applyAlignment="1">
      <alignment horizontal="center" vertical="center" wrapText="1"/>
    </xf>
    <xf numFmtId="0" fontId="30" fillId="0" borderId="19" xfId="6" applyFont="1" applyFill="1" applyBorder="1" applyAlignment="1">
      <alignment horizontal="center" vertical="center" wrapText="1"/>
    </xf>
    <xf numFmtId="0" fontId="31" fillId="0" borderId="18" xfId="6" applyFont="1" applyFill="1" applyBorder="1" applyAlignment="1">
      <alignment horizontal="center" vertical="center"/>
    </xf>
    <xf numFmtId="0" fontId="31" fillId="0" borderId="13" xfId="6" applyFont="1" applyFill="1" applyBorder="1" applyAlignment="1">
      <alignment horizontal="center" vertical="center"/>
    </xf>
    <xf numFmtId="0" fontId="31" fillId="0" borderId="19" xfId="6" applyFont="1" applyFill="1" applyBorder="1" applyAlignment="1">
      <alignment horizontal="center" vertical="center"/>
    </xf>
    <xf numFmtId="0" fontId="33" fillId="0" borderId="18" xfId="6" applyFont="1" applyFill="1" applyBorder="1" applyAlignment="1">
      <alignment horizontal="center" vertical="center"/>
    </xf>
    <xf numFmtId="0" fontId="33" fillId="0" borderId="13" xfId="6" applyFont="1" applyFill="1" applyBorder="1" applyAlignment="1">
      <alignment horizontal="center" vertical="center"/>
    </xf>
    <xf numFmtId="0" fontId="33" fillId="0" borderId="19" xfId="6" applyFont="1" applyFill="1" applyBorder="1" applyAlignment="1">
      <alignment horizontal="center" vertical="center"/>
    </xf>
    <xf numFmtId="11" fontId="0" fillId="0" borderId="0" xfId="0" applyNumberFormat="1"/>
  </cellXfs>
  <cellStyles count="11">
    <cellStyle name="Millares 2" xfId="10"/>
    <cellStyle name="Normal" xfId="0" builtinId="0"/>
    <cellStyle name="Normal 2" xfId="3"/>
    <cellStyle name="Normal 2 2" xfId="2"/>
    <cellStyle name="Normal 2 3" xfId="6"/>
    <cellStyle name="Normal 3" xfId="4"/>
    <cellStyle name="Normal 3 2" xfId="7"/>
    <cellStyle name="Normal 4" xfId="8"/>
    <cellStyle name="Porcentaje" xfId="1" builtinId="5"/>
    <cellStyle name="Porcentaje 2" xfId="5"/>
    <cellStyle name="Porcentaje 3" xfId="9"/>
  </cellStyles>
  <dxfs count="0"/>
  <tableStyles count="0" defaultTableStyle="TableStyleMedium2"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externalLink" Target="externalLinks/externalLink1.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xml"/><Relationship Id="rId1" Type="http://schemas.microsoft.com/office/2011/relationships/chartStyle" Target="style1.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xml"/><Relationship Id="rId1" Type="http://schemas.microsoft.com/office/2011/relationships/chartStyle" Target="style2.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3.xml"/><Relationship Id="rId1" Type="http://schemas.microsoft.com/office/2011/relationships/chartStyle" Target="style3.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4.xml"/><Relationship Id="rId1" Type="http://schemas.microsoft.com/office/2011/relationships/chartStyle" Target="style4.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5.xml"/><Relationship Id="rId1" Type="http://schemas.microsoft.com/office/2011/relationships/chartStyle" Target="style5.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6.xml"/><Relationship Id="rId1" Type="http://schemas.microsoft.com/office/2011/relationships/chartStyle" Target="style6.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7.xml"/><Relationship Id="rId1" Type="http://schemas.microsoft.com/office/2011/relationships/chartStyle" Target="style7.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8.xml"/><Relationship Id="rId1" Type="http://schemas.microsoft.com/office/2011/relationships/chartStyle" Target="style8.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9.xml"/><Relationship Id="rId1" Type="http://schemas.microsoft.com/office/2011/relationships/chartStyle" Target="style9.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10.xml"/><Relationship Id="rId1" Type="http://schemas.microsoft.com/office/2011/relationships/chartStyle" Target="style10.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11.xml"/><Relationship Id="rId1" Type="http://schemas.microsoft.com/office/2011/relationships/chartStyle" Target="style11.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12.xml"/><Relationship Id="rId1" Type="http://schemas.microsoft.com/office/2011/relationships/chartStyle" Target="style12.xml"/></Relationships>
</file>

<file path=xl/charts/_rels/chart45.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13.xml"/><Relationship Id="rId1" Type="http://schemas.microsoft.com/office/2011/relationships/chartStyle" Target="style13.xml"/></Relationships>
</file>

<file path=xl/charts/_rels/chart46.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14.xml"/><Relationship Id="rId1" Type="http://schemas.microsoft.com/office/2011/relationships/chartStyle" Target="style14.xml"/></Relationships>
</file>

<file path=xl/charts/_rels/chart47.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15.xml"/><Relationship Id="rId1" Type="http://schemas.microsoft.com/office/2011/relationships/chartStyle" Target="style15.xml"/></Relationships>
</file>

<file path=xl/charts/_rels/chart48.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16.xml"/><Relationship Id="rId1" Type="http://schemas.microsoft.com/office/2011/relationships/chartStyle" Target="style16.xml"/></Relationships>
</file>

<file path=xl/charts/_rels/chart49.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17.xml"/><Relationship Id="rId1" Type="http://schemas.microsoft.com/office/2011/relationships/chartStyle" Target="style17.xml"/></Relationships>
</file>

<file path=xl/charts/_rels/chart50.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18.xml"/><Relationship Id="rId1" Type="http://schemas.microsoft.com/office/2011/relationships/chartStyle" Target="style18.xml"/></Relationships>
</file>

<file path=xl/charts/_rels/chart51.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19.xml"/><Relationship Id="rId1" Type="http://schemas.microsoft.com/office/2011/relationships/chartStyle" Target="style19.xml"/></Relationships>
</file>

<file path=xl/charts/_rels/chart52.xml.rels><?xml version="1.0" encoding="UTF-8" standalone="yes"?>
<Relationships xmlns="http://schemas.openxmlformats.org/package/2006/relationships"><Relationship Id="rId3" Type="http://schemas.openxmlformats.org/officeDocument/2006/relationships/themeOverride" Target="../theme/themeOverride37.xml"/><Relationship Id="rId2" Type="http://schemas.microsoft.com/office/2011/relationships/chartColorStyle" Target="colors20.xml"/><Relationship Id="rId1" Type="http://schemas.microsoft.com/office/2011/relationships/chartStyle" Target="style20.xml"/></Relationships>
</file>

<file path=xl/charts/_rels/chart53.xml.rels><?xml version="1.0" encoding="UTF-8" standalone="yes"?>
<Relationships xmlns="http://schemas.openxmlformats.org/package/2006/relationships"><Relationship Id="rId3" Type="http://schemas.openxmlformats.org/officeDocument/2006/relationships/themeOverride" Target="../theme/themeOverride38.xml"/><Relationship Id="rId2" Type="http://schemas.microsoft.com/office/2011/relationships/chartColorStyle" Target="colors21.xml"/><Relationship Id="rId1" Type="http://schemas.microsoft.com/office/2011/relationships/chartStyle" Target="style21.xml"/></Relationships>
</file>

<file path=xl/charts/_rels/chart54.xml.rels><?xml version="1.0" encoding="UTF-8" standalone="yes"?>
<Relationships xmlns="http://schemas.openxmlformats.org/package/2006/relationships"><Relationship Id="rId3" Type="http://schemas.openxmlformats.org/officeDocument/2006/relationships/themeOverride" Target="../theme/themeOverride39.xml"/><Relationship Id="rId2" Type="http://schemas.microsoft.com/office/2011/relationships/chartColorStyle" Target="colors22.xml"/><Relationship Id="rId1" Type="http://schemas.microsoft.com/office/2011/relationships/chartStyle" Target="style22.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77.xml.rels><?xml version="1.0" encoding="UTF-8" standalone="yes"?>
<Relationships xmlns="http://schemas.openxmlformats.org/package/2006/relationships"><Relationship Id="rId3" Type="http://schemas.openxmlformats.org/officeDocument/2006/relationships/themeOverride" Target="../theme/themeOverride48.xml"/><Relationship Id="rId2" Type="http://schemas.microsoft.com/office/2011/relationships/chartColorStyle" Target="colors23.xml"/><Relationship Id="rId1" Type="http://schemas.microsoft.com/office/2011/relationships/chartStyle" Target="style23.xml"/></Relationships>
</file>

<file path=xl/charts/_rels/chart78.xml.rels><?xml version="1.0" encoding="UTF-8" standalone="yes"?>
<Relationships xmlns="http://schemas.openxmlformats.org/package/2006/relationships"><Relationship Id="rId3" Type="http://schemas.openxmlformats.org/officeDocument/2006/relationships/themeOverride" Target="../theme/themeOverride49.xml"/><Relationship Id="rId2" Type="http://schemas.microsoft.com/office/2011/relationships/chartColorStyle" Target="colors24.xml"/><Relationship Id="rId1" Type="http://schemas.microsoft.com/office/2011/relationships/chartStyle" Target="style24.xml"/></Relationships>
</file>

<file path=xl/charts/_rels/chart79.xml.rels><?xml version="1.0" encoding="UTF-8" standalone="yes"?>
<Relationships xmlns="http://schemas.openxmlformats.org/package/2006/relationships"><Relationship Id="rId3" Type="http://schemas.openxmlformats.org/officeDocument/2006/relationships/themeOverride" Target="../theme/themeOverride50.xml"/><Relationship Id="rId2" Type="http://schemas.microsoft.com/office/2011/relationships/chartColorStyle" Target="colors25.xml"/><Relationship Id="rId1" Type="http://schemas.microsoft.com/office/2011/relationships/chartStyle" Target="style25.xml"/></Relationships>
</file>

<file path=xl/charts/_rels/chart80.xml.rels><?xml version="1.0" encoding="UTF-8" standalone="yes"?>
<Relationships xmlns="http://schemas.openxmlformats.org/package/2006/relationships"><Relationship Id="rId3" Type="http://schemas.openxmlformats.org/officeDocument/2006/relationships/themeOverride" Target="../theme/themeOverride51.xml"/><Relationship Id="rId2" Type="http://schemas.microsoft.com/office/2011/relationships/chartColorStyle" Target="colors26.xml"/><Relationship Id="rId1" Type="http://schemas.microsoft.com/office/2011/relationships/chartStyle" Target="style26.xml"/></Relationships>
</file>

<file path=xl/charts/_rels/chart81.xml.rels><?xml version="1.0" encoding="UTF-8" standalone="yes"?>
<Relationships xmlns="http://schemas.openxmlformats.org/package/2006/relationships"><Relationship Id="rId3" Type="http://schemas.openxmlformats.org/officeDocument/2006/relationships/themeOverride" Target="../theme/themeOverride52.xml"/><Relationship Id="rId2" Type="http://schemas.microsoft.com/office/2011/relationships/chartColorStyle" Target="colors27.xml"/><Relationship Id="rId1" Type="http://schemas.microsoft.com/office/2011/relationships/chartStyle" Target="style27.xml"/></Relationships>
</file>

<file path=xl/charts/_rels/chart82.xml.rels><?xml version="1.0" encoding="UTF-8" standalone="yes"?>
<Relationships xmlns="http://schemas.openxmlformats.org/package/2006/relationships"><Relationship Id="rId3" Type="http://schemas.openxmlformats.org/officeDocument/2006/relationships/themeOverride" Target="../theme/themeOverride53.xml"/><Relationship Id="rId2" Type="http://schemas.microsoft.com/office/2011/relationships/chartColorStyle" Target="colors28.xml"/><Relationship Id="rId1" Type="http://schemas.microsoft.com/office/2011/relationships/chartStyle" Target="style28.xml"/></Relationships>
</file>

<file path=xl/charts/_rels/chart83.xml.rels><?xml version="1.0" encoding="UTF-8" standalone="yes"?>
<Relationships xmlns="http://schemas.openxmlformats.org/package/2006/relationships"><Relationship Id="rId3" Type="http://schemas.openxmlformats.org/officeDocument/2006/relationships/themeOverride" Target="../theme/themeOverride54.xml"/><Relationship Id="rId2" Type="http://schemas.microsoft.com/office/2011/relationships/chartColorStyle" Target="colors29.xml"/><Relationship Id="rId1" Type="http://schemas.microsoft.com/office/2011/relationships/chartStyle" Target="style29.xml"/></Relationships>
</file>

<file path=xl/charts/_rels/chart84.xml.rels><?xml version="1.0" encoding="UTF-8" standalone="yes"?>
<Relationships xmlns="http://schemas.openxmlformats.org/package/2006/relationships"><Relationship Id="rId3" Type="http://schemas.openxmlformats.org/officeDocument/2006/relationships/themeOverride" Target="../theme/themeOverride55.xml"/><Relationship Id="rId2" Type="http://schemas.microsoft.com/office/2011/relationships/chartColorStyle" Target="colors30.xml"/><Relationship Id="rId1" Type="http://schemas.microsoft.com/office/2011/relationships/chartStyle" Target="style30.xml"/></Relationships>
</file>

<file path=xl/charts/_rels/chart85.xml.rels><?xml version="1.0" encoding="UTF-8" standalone="yes"?>
<Relationships xmlns="http://schemas.openxmlformats.org/package/2006/relationships"><Relationship Id="rId3" Type="http://schemas.openxmlformats.org/officeDocument/2006/relationships/themeOverride" Target="../theme/themeOverride56.xml"/><Relationship Id="rId2" Type="http://schemas.microsoft.com/office/2011/relationships/chartColorStyle" Target="colors31.xml"/><Relationship Id="rId1" Type="http://schemas.microsoft.com/office/2011/relationships/chartStyle" Target="style31.xml"/></Relationships>
</file>

<file path=xl/charts/_rels/chart86.xml.rels><?xml version="1.0" encoding="UTF-8" standalone="yes"?>
<Relationships xmlns="http://schemas.openxmlformats.org/package/2006/relationships"><Relationship Id="rId3" Type="http://schemas.openxmlformats.org/officeDocument/2006/relationships/themeOverride" Target="../theme/themeOverride57.xml"/><Relationship Id="rId2" Type="http://schemas.microsoft.com/office/2011/relationships/chartColorStyle" Target="colors32.xml"/><Relationship Id="rId1" Type="http://schemas.microsoft.com/office/2011/relationships/chartStyle" Target="style32.xml"/></Relationships>
</file>

<file path=xl/charts/_rels/chart87.xml.rels><?xml version="1.0" encoding="UTF-8" standalone="yes"?>
<Relationships xmlns="http://schemas.openxmlformats.org/package/2006/relationships"><Relationship Id="rId3" Type="http://schemas.openxmlformats.org/officeDocument/2006/relationships/themeOverride" Target="../theme/themeOverride58.xml"/><Relationship Id="rId2" Type="http://schemas.microsoft.com/office/2011/relationships/chartColorStyle" Target="colors33.xml"/><Relationship Id="rId1" Type="http://schemas.microsoft.com/office/2011/relationships/chartStyle" Target="style33.xml"/></Relationships>
</file>

<file path=xl/charts/_rels/chart88.xml.rels><?xml version="1.0" encoding="UTF-8" standalone="yes"?>
<Relationships xmlns="http://schemas.openxmlformats.org/package/2006/relationships"><Relationship Id="rId3" Type="http://schemas.openxmlformats.org/officeDocument/2006/relationships/themeOverride" Target="../theme/themeOverride59.xml"/><Relationship Id="rId2" Type="http://schemas.microsoft.com/office/2011/relationships/chartColorStyle" Target="colors34.xml"/><Relationship Id="rId1" Type="http://schemas.microsoft.com/office/2011/relationships/chartStyle" Target="style34.xml"/></Relationships>
</file>

<file path=xl/charts/_rels/chart89.xml.rels><?xml version="1.0" encoding="UTF-8" standalone="yes"?>
<Relationships xmlns="http://schemas.openxmlformats.org/package/2006/relationships"><Relationship Id="rId3" Type="http://schemas.openxmlformats.org/officeDocument/2006/relationships/themeOverride" Target="../theme/themeOverride60.xml"/><Relationship Id="rId2" Type="http://schemas.microsoft.com/office/2011/relationships/chartColorStyle" Target="colors35.xml"/><Relationship Id="rId1" Type="http://schemas.microsoft.com/office/2011/relationships/chartStyle" Target="style35.xml"/></Relationships>
</file>

<file path=xl/charts/_rels/chart90.xml.rels><?xml version="1.0" encoding="UTF-8" standalone="yes"?>
<Relationships xmlns="http://schemas.openxmlformats.org/package/2006/relationships"><Relationship Id="rId3" Type="http://schemas.openxmlformats.org/officeDocument/2006/relationships/themeOverride" Target="../theme/themeOverride61.xml"/><Relationship Id="rId2" Type="http://schemas.microsoft.com/office/2011/relationships/chartColorStyle" Target="colors36.xml"/><Relationship Id="rId1" Type="http://schemas.microsoft.com/office/2011/relationships/chartStyle" Target="style36.xml"/></Relationships>
</file>

<file path=xl/charts/_rels/chart91.xml.rels><?xml version="1.0" encoding="UTF-8" standalone="yes"?>
<Relationships xmlns="http://schemas.openxmlformats.org/package/2006/relationships"><Relationship Id="rId3" Type="http://schemas.openxmlformats.org/officeDocument/2006/relationships/themeOverride" Target="../theme/themeOverride62.xml"/><Relationship Id="rId2" Type="http://schemas.microsoft.com/office/2011/relationships/chartColorStyle" Target="colors37.xml"/><Relationship Id="rId1" Type="http://schemas.microsoft.com/office/2011/relationships/chartStyle" Target="style3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Jalisco</c:v>
          </c:tx>
          <c:spPr>
            <a:solidFill>
              <a:schemeClr val="bg1">
                <a:lumMod val="65000"/>
              </a:schemeClr>
            </a:solidFill>
          </c:spPr>
          <c:invertIfNegative val="0"/>
          <c:dPt>
            <c:idx val="3"/>
            <c:invertIfNegative val="0"/>
            <c:bubble3D val="0"/>
            <c:spPr>
              <a:solidFill>
                <a:srgbClr val="FFC000"/>
              </a:solidFill>
            </c:spPr>
            <c:extLst>
              <c:ext xmlns:c16="http://schemas.microsoft.com/office/drawing/2014/chart" uri="{C3380CC4-5D6E-409C-BE32-E72D297353CC}">
                <c16:uniqueId val="{00000008-3549-473B-A27E-88C4F0405DD6}"/>
              </c:ext>
            </c:extLst>
          </c:dPt>
          <c:dPt>
            <c:idx val="7"/>
            <c:invertIfNegative val="0"/>
            <c:bubble3D val="0"/>
            <c:spPr>
              <a:solidFill>
                <a:srgbClr val="FFC000"/>
              </a:solidFill>
            </c:spPr>
            <c:extLst>
              <c:ext xmlns:c16="http://schemas.microsoft.com/office/drawing/2014/chart" uri="{C3380CC4-5D6E-409C-BE32-E72D297353CC}">
                <c16:uniqueId val="{0000000C-3549-473B-A27E-88C4F0405DD6}"/>
              </c:ext>
            </c:extLst>
          </c:dPt>
          <c:dPt>
            <c:idx val="11"/>
            <c:invertIfNegative val="0"/>
            <c:bubble3D val="0"/>
            <c:spPr>
              <a:solidFill>
                <a:srgbClr val="FFC000"/>
              </a:solidFill>
            </c:spPr>
            <c:extLst>
              <c:ext xmlns:c16="http://schemas.microsoft.com/office/drawing/2014/chart" uri="{C3380CC4-5D6E-409C-BE32-E72D297353CC}">
                <c16:uniqueId val="{00000011-3549-473B-A27E-88C4F0405DD6}"/>
              </c:ext>
            </c:extLst>
          </c:dPt>
          <c:dPt>
            <c:idx val="15"/>
            <c:invertIfNegative val="0"/>
            <c:bubble3D val="0"/>
            <c:spPr>
              <a:solidFill>
                <a:srgbClr val="FFC000"/>
              </a:solidFill>
            </c:spPr>
            <c:extLst>
              <c:ext xmlns:c16="http://schemas.microsoft.com/office/drawing/2014/chart" uri="{C3380CC4-5D6E-409C-BE32-E72D297353CC}">
                <c16:uniqueId val="{00000017-3549-473B-A27E-88C4F0405DD6}"/>
              </c:ext>
            </c:extLst>
          </c:dPt>
          <c:dPt>
            <c:idx val="23"/>
            <c:invertIfNegative val="0"/>
            <c:bubble3D val="0"/>
            <c:spPr>
              <a:solidFill>
                <a:srgbClr val="FFC000"/>
              </a:solidFill>
            </c:spPr>
            <c:extLst>
              <c:ext xmlns:c16="http://schemas.microsoft.com/office/drawing/2014/chart" uri="{C3380CC4-5D6E-409C-BE32-E72D297353CC}">
                <c16:uniqueId val="{00000001-3549-473B-A27E-88C4F0405DD6}"/>
              </c:ext>
            </c:extLst>
          </c:dPt>
          <c:cat>
            <c:multiLvlStrRef>
              <c:f>'F1'!$A$6:$B$29</c:f>
              <c:multiLvlStrCache>
                <c:ptCount val="2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lvl>
                <c:lvl>
                  <c:pt idx="0">
                    <c:v>2013</c:v>
                  </c:pt>
                  <c:pt idx="4">
                    <c:v>2014</c:v>
                  </c:pt>
                  <c:pt idx="8">
                    <c:v>2015</c:v>
                  </c:pt>
                  <c:pt idx="12">
                    <c:v>2016</c:v>
                  </c:pt>
                  <c:pt idx="16">
                    <c:v>2017</c:v>
                  </c:pt>
                  <c:pt idx="20">
                    <c:v>2018</c:v>
                  </c:pt>
                </c:lvl>
              </c:multiLvlStrCache>
            </c:multiLvlStrRef>
          </c:cat>
          <c:val>
            <c:numRef>
              <c:f>'F1'!$C$6:$C$29</c:f>
              <c:numCache>
                <c:formatCode>0.00</c:formatCode>
                <c:ptCount val="24"/>
                <c:pt idx="0">
                  <c:v>3.6354096796089999</c:v>
                </c:pt>
                <c:pt idx="1">
                  <c:v>3.5425605949480001</c:v>
                </c:pt>
                <c:pt idx="2">
                  <c:v>1.9080949378209999</c:v>
                </c:pt>
                <c:pt idx="3">
                  <c:v>1.5268198860740001</c:v>
                </c:pt>
                <c:pt idx="4">
                  <c:v>1.328543422009</c:v>
                </c:pt>
                <c:pt idx="5">
                  <c:v>4.9595569221320002</c:v>
                </c:pt>
                <c:pt idx="6">
                  <c:v>4.7053899002930004</c:v>
                </c:pt>
                <c:pt idx="7">
                  <c:v>6.166536846434</c:v>
                </c:pt>
                <c:pt idx="8">
                  <c:v>6.140070498719</c:v>
                </c:pt>
                <c:pt idx="9">
                  <c:v>3.5898786703679999</c:v>
                </c:pt>
                <c:pt idx="10">
                  <c:v>6.2535083341749997</c:v>
                </c:pt>
                <c:pt idx="11">
                  <c:v>1.694931062417</c:v>
                </c:pt>
                <c:pt idx="12">
                  <c:v>4.3973401951879998</c:v>
                </c:pt>
                <c:pt idx="13">
                  <c:v>4.0843598022240002</c:v>
                </c:pt>
                <c:pt idx="14">
                  <c:v>3.6729418710520001</c:v>
                </c:pt>
                <c:pt idx="15">
                  <c:v>6.35340911713</c:v>
                </c:pt>
                <c:pt idx="16">
                  <c:v>3.5638361014019999</c:v>
                </c:pt>
                <c:pt idx="17">
                  <c:v>2.955273061088</c:v>
                </c:pt>
                <c:pt idx="18">
                  <c:v>2.41310250638</c:v>
                </c:pt>
                <c:pt idx="19">
                  <c:v>2.5902216915389999</c:v>
                </c:pt>
                <c:pt idx="20">
                  <c:v>4.6796912259800001</c:v>
                </c:pt>
                <c:pt idx="21">
                  <c:v>3.5834494009640001</c:v>
                </c:pt>
                <c:pt idx="22">
                  <c:v>2.6381152331350002</c:v>
                </c:pt>
                <c:pt idx="23">
                  <c:v>3.516424720676</c:v>
                </c:pt>
              </c:numCache>
            </c:numRef>
          </c:val>
          <c:extLst>
            <c:ext xmlns:c16="http://schemas.microsoft.com/office/drawing/2014/chart" uri="{C3380CC4-5D6E-409C-BE32-E72D297353CC}">
              <c16:uniqueId val="{00000002-3549-473B-A27E-88C4F0405DD6}"/>
            </c:ext>
          </c:extLst>
        </c:ser>
        <c:dLbls>
          <c:showLegendKey val="0"/>
          <c:showVal val="0"/>
          <c:showCatName val="0"/>
          <c:showSerName val="0"/>
          <c:showPercent val="0"/>
          <c:showBubbleSize val="0"/>
        </c:dLbls>
        <c:gapWidth val="75"/>
        <c:overlap val="-25"/>
        <c:axId val="316990144"/>
        <c:axId val="1"/>
      </c:barChart>
      <c:lineChart>
        <c:grouping val="stacked"/>
        <c:varyColors val="0"/>
        <c:ser>
          <c:idx val="1"/>
          <c:order val="1"/>
          <c:tx>
            <c:v>Promedio Nacional</c:v>
          </c:tx>
          <c:spPr>
            <a:ln>
              <a:solidFill>
                <a:srgbClr val="95682B"/>
              </a:solidFill>
            </a:ln>
          </c:spPr>
          <c:marker>
            <c:symbol val="none"/>
          </c:marker>
          <c:val>
            <c:numRef>
              <c:f>'F1'!$D$6:$D$29</c:f>
              <c:numCache>
                <c:formatCode>###\ ###\ ###\ ###\ ##0.0</c:formatCode>
                <c:ptCount val="24"/>
                <c:pt idx="0">
                  <c:v>0.68864889727397804</c:v>
                </c:pt>
                <c:pt idx="1">
                  <c:v>2.1103140211158999</c:v>
                </c:pt>
                <c:pt idx="2">
                  <c:v>1.46319656645275</c:v>
                </c:pt>
                <c:pt idx="3">
                  <c:v>1.21275376570449</c:v>
                </c:pt>
                <c:pt idx="4">
                  <c:v>2.5050897946525601</c:v>
                </c:pt>
                <c:pt idx="5">
                  <c:v>2.1769884143479299</c:v>
                </c:pt>
                <c:pt idx="6">
                  <c:v>2.7488132661786402</c:v>
                </c:pt>
                <c:pt idx="7">
                  <c:v>3.2360819604370299</c:v>
                </c:pt>
                <c:pt idx="8">
                  <c:v>3.46943754002797</c:v>
                </c:pt>
                <c:pt idx="9">
                  <c:v>2.90912395758866</c:v>
                </c:pt>
                <c:pt idx="10">
                  <c:v>3.8636715275796498</c:v>
                </c:pt>
                <c:pt idx="11">
                  <c:v>2.5166895781841001</c:v>
                </c:pt>
                <c:pt idx="12">
                  <c:v>2.8127946133947899</c:v>
                </c:pt>
                <c:pt idx="13">
                  <c:v>3.1386744149587602</c:v>
                </c:pt>
                <c:pt idx="14">
                  <c:v>1.8508732898670399</c:v>
                </c:pt>
                <c:pt idx="15">
                  <c:v>3.12763124906368</c:v>
                </c:pt>
                <c:pt idx="16">
                  <c:v>3.3574299811743602</c:v>
                </c:pt>
                <c:pt idx="17">
                  <c:v>1.7718436703946501</c:v>
                </c:pt>
                <c:pt idx="18">
                  <c:v>1.4420561405614101</c:v>
                </c:pt>
                <c:pt idx="19">
                  <c:v>1.4584051355750101</c:v>
                </c:pt>
                <c:pt idx="20">
                  <c:v>1.1400530925552499</c:v>
                </c:pt>
                <c:pt idx="21">
                  <c:v>2.5837909386743001</c:v>
                </c:pt>
                <c:pt idx="22">
                  <c:v>2.4632916914410101</c:v>
                </c:pt>
                <c:pt idx="23">
                  <c:v>1.6334397779374701</c:v>
                </c:pt>
              </c:numCache>
            </c:numRef>
          </c:val>
          <c:smooth val="0"/>
          <c:extLst>
            <c:ext xmlns:c16="http://schemas.microsoft.com/office/drawing/2014/chart" uri="{C3380CC4-5D6E-409C-BE32-E72D297353CC}">
              <c16:uniqueId val="{00000003-3549-473B-A27E-88C4F0405DD6}"/>
            </c:ext>
          </c:extLst>
        </c:ser>
        <c:dLbls>
          <c:showLegendKey val="0"/>
          <c:showVal val="0"/>
          <c:showCatName val="0"/>
          <c:showSerName val="0"/>
          <c:showPercent val="0"/>
          <c:showBubbleSize val="0"/>
        </c:dLbls>
        <c:marker val="1"/>
        <c:smooth val="0"/>
        <c:axId val="316990144"/>
        <c:axId val="1"/>
      </c:lineChart>
      <c:catAx>
        <c:axId val="31699014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0"/>
        <c:axPos val="l"/>
        <c:majorGridlines/>
        <c:numFmt formatCode="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MX"/>
          </a:p>
        </c:txPr>
        <c:crossAx val="316990144"/>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s-MX"/>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F.8!$D$5</c:f>
              <c:strCache>
                <c:ptCount val="1"/>
                <c:pt idx="0">
                  <c:v>Jalisco</c:v>
                </c:pt>
              </c:strCache>
            </c:strRef>
          </c:tx>
          <c:spPr>
            <a:solidFill>
              <a:srgbClr val="7C878E"/>
            </a:solidFill>
          </c:spPr>
          <c:invertIfNegative val="0"/>
          <c:dPt>
            <c:idx val="3"/>
            <c:invertIfNegative val="0"/>
            <c:bubble3D val="0"/>
            <c:spPr>
              <a:solidFill>
                <a:srgbClr val="FFC000"/>
              </a:solidFill>
            </c:spPr>
            <c:extLst>
              <c:ext xmlns:c16="http://schemas.microsoft.com/office/drawing/2014/chart" uri="{C3380CC4-5D6E-409C-BE32-E72D297353CC}">
                <c16:uniqueId val="{00000001-2998-45B3-8B54-C7CECC9FFC51}"/>
              </c:ext>
            </c:extLst>
          </c:dPt>
          <c:dPt>
            <c:idx val="7"/>
            <c:invertIfNegative val="0"/>
            <c:bubble3D val="0"/>
            <c:spPr>
              <a:solidFill>
                <a:srgbClr val="FFC000"/>
              </a:solidFill>
            </c:spPr>
            <c:extLst>
              <c:ext xmlns:c16="http://schemas.microsoft.com/office/drawing/2014/chart" uri="{C3380CC4-5D6E-409C-BE32-E72D297353CC}">
                <c16:uniqueId val="{00000003-2998-45B3-8B54-C7CECC9FFC51}"/>
              </c:ext>
            </c:extLst>
          </c:dPt>
          <c:dPt>
            <c:idx val="11"/>
            <c:invertIfNegative val="0"/>
            <c:bubble3D val="0"/>
            <c:spPr>
              <a:solidFill>
                <a:srgbClr val="FFC000"/>
              </a:solidFill>
            </c:spPr>
            <c:extLst>
              <c:ext xmlns:c16="http://schemas.microsoft.com/office/drawing/2014/chart" uri="{C3380CC4-5D6E-409C-BE32-E72D297353CC}">
                <c16:uniqueId val="{00000005-2998-45B3-8B54-C7CECC9FFC51}"/>
              </c:ext>
            </c:extLst>
          </c:dPt>
          <c:dPt>
            <c:idx val="15"/>
            <c:invertIfNegative val="0"/>
            <c:bubble3D val="0"/>
            <c:spPr>
              <a:solidFill>
                <a:srgbClr val="FFC000"/>
              </a:solidFill>
            </c:spPr>
            <c:extLst>
              <c:ext xmlns:c16="http://schemas.microsoft.com/office/drawing/2014/chart" uri="{C3380CC4-5D6E-409C-BE32-E72D297353CC}">
                <c16:uniqueId val="{00000007-2998-45B3-8B54-C7CECC9FFC51}"/>
              </c:ext>
            </c:extLst>
          </c:dPt>
          <c:dPt>
            <c:idx val="19"/>
            <c:invertIfNegative val="0"/>
            <c:bubble3D val="0"/>
            <c:spPr>
              <a:solidFill>
                <a:srgbClr val="FFC000"/>
              </a:solidFill>
            </c:spPr>
            <c:extLst>
              <c:ext xmlns:c16="http://schemas.microsoft.com/office/drawing/2014/chart" uri="{C3380CC4-5D6E-409C-BE32-E72D297353CC}">
                <c16:uniqueId val="{00000009-2998-45B3-8B54-C7CECC9FFC51}"/>
              </c:ext>
            </c:extLst>
          </c:dPt>
          <c:dPt>
            <c:idx val="23"/>
            <c:invertIfNegative val="0"/>
            <c:bubble3D val="0"/>
            <c:spPr>
              <a:solidFill>
                <a:srgbClr val="FFC000"/>
              </a:solidFill>
            </c:spPr>
            <c:extLst>
              <c:ext xmlns:c16="http://schemas.microsoft.com/office/drawing/2014/chart" uri="{C3380CC4-5D6E-409C-BE32-E72D297353CC}">
                <c16:uniqueId val="{0000000B-2998-45B3-8B54-C7CECC9FFC51}"/>
              </c:ext>
            </c:extLst>
          </c:dPt>
          <c:cat>
            <c:multiLvlStrRef>
              <c:f>F.8!$A$6:$B$29</c:f>
              <c:multiLvlStrCache>
                <c:ptCount val="2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lvl>
                <c:lvl>
                  <c:pt idx="0">
                    <c:v>2013</c:v>
                  </c:pt>
                  <c:pt idx="4">
                    <c:v>2014</c:v>
                  </c:pt>
                  <c:pt idx="8">
                    <c:v>2015</c:v>
                  </c:pt>
                  <c:pt idx="12">
                    <c:v>2016</c:v>
                  </c:pt>
                  <c:pt idx="16">
                    <c:v>2017</c:v>
                  </c:pt>
                  <c:pt idx="20">
                    <c:v>2018</c:v>
                  </c:pt>
                </c:lvl>
              </c:multiLvlStrCache>
            </c:multiLvlStrRef>
          </c:cat>
          <c:val>
            <c:numRef>
              <c:f>F.8!$D$6:$D$29</c:f>
              <c:numCache>
                <c:formatCode>###\ ###\ ###\ ###\ ##0.0</c:formatCode>
                <c:ptCount val="24"/>
                <c:pt idx="0">
                  <c:v>2.3914922324900898</c:v>
                </c:pt>
                <c:pt idx="1">
                  <c:v>5.6983378425179003</c:v>
                </c:pt>
                <c:pt idx="2">
                  <c:v>1.22080852313849</c:v>
                </c:pt>
                <c:pt idx="3">
                  <c:v>-0.30879854008304602</c:v>
                </c:pt>
                <c:pt idx="4">
                  <c:v>0.13792442653590301</c:v>
                </c:pt>
                <c:pt idx="5">
                  <c:v>0.34050864677131198</c:v>
                </c:pt>
                <c:pt idx="6">
                  <c:v>4.4519707325295199</c:v>
                </c:pt>
                <c:pt idx="7">
                  <c:v>5.5426215047599099</c:v>
                </c:pt>
                <c:pt idx="8">
                  <c:v>3.9507479413525899</c:v>
                </c:pt>
                <c:pt idx="9">
                  <c:v>5.1052826393836197</c:v>
                </c:pt>
                <c:pt idx="10">
                  <c:v>4.5720925152722902</c:v>
                </c:pt>
                <c:pt idx="11">
                  <c:v>0.19971150949345401</c:v>
                </c:pt>
                <c:pt idx="12">
                  <c:v>6.6177050818135799</c:v>
                </c:pt>
                <c:pt idx="13">
                  <c:v>4.74240177286838</c:v>
                </c:pt>
                <c:pt idx="14">
                  <c:v>6.5209735949205596</c:v>
                </c:pt>
                <c:pt idx="15">
                  <c:v>8.0356290298112292</c:v>
                </c:pt>
                <c:pt idx="16">
                  <c:v>4.3837626575110002</c:v>
                </c:pt>
                <c:pt idx="17">
                  <c:v>1.1706227616181499</c:v>
                </c:pt>
                <c:pt idx="18">
                  <c:v>1.5413958912429799</c:v>
                </c:pt>
                <c:pt idx="19">
                  <c:v>2.1091737236570198</c:v>
                </c:pt>
                <c:pt idx="20">
                  <c:v>3.9126050627564601</c:v>
                </c:pt>
                <c:pt idx="21">
                  <c:v>6.4256127362411801</c:v>
                </c:pt>
                <c:pt idx="22">
                  <c:v>2.3775691085399</c:v>
                </c:pt>
                <c:pt idx="23">
                  <c:v>3.27432198645793</c:v>
                </c:pt>
              </c:numCache>
            </c:numRef>
          </c:val>
          <c:extLst>
            <c:ext xmlns:c16="http://schemas.microsoft.com/office/drawing/2014/chart" uri="{C3380CC4-5D6E-409C-BE32-E72D297353CC}">
              <c16:uniqueId val="{0000000C-2998-45B3-8B54-C7CECC9FFC51}"/>
            </c:ext>
          </c:extLst>
        </c:ser>
        <c:dLbls>
          <c:showLegendKey val="0"/>
          <c:showVal val="0"/>
          <c:showCatName val="0"/>
          <c:showSerName val="0"/>
          <c:showPercent val="0"/>
          <c:showBubbleSize val="0"/>
        </c:dLbls>
        <c:gapWidth val="75"/>
        <c:overlap val="-25"/>
        <c:axId val="317380464"/>
        <c:axId val="1"/>
      </c:barChart>
      <c:lineChart>
        <c:grouping val="standard"/>
        <c:varyColors val="0"/>
        <c:ser>
          <c:idx val="0"/>
          <c:order val="0"/>
          <c:tx>
            <c:strRef>
              <c:f>F.8!$C$5</c:f>
              <c:strCache>
                <c:ptCount val="1"/>
                <c:pt idx="0">
                  <c:v>Promedio Nacional</c:v>
                </c:pt>
              </c:strCache>
            </c:strRef>
          </c:tx>
          <c:spPr>
            <a:ln>
              <a:solidFill>
                <a:schemeClr val="tx1">
                  <a:lumMod val="85000"/>
                  <a:lumOff val="15000"/>
                </a:schemeClr>
              </a:solidFill>
            </a:ln>
          </c:spPr>
          <c:marker>
            <c:symbol val="none"/>
          </c:marker>
          <c:cat>
            <c:multiLvlStrRef>
              <c:f>F.8!$A$6:$B$29</c:f>
              <c:multiLvlStrCache>
                <c:ptCount val="2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lvl>
                <c:lvl>
                  <c:pt idx="0">
                    <c:v>2013</c:v>
                  </c:pt>
                  <c:pt idx="4">
                    <c:v>2014</c:v>
                  </c:pt>
                  <c:pt idx="8">
                    <c:v>2015</c:v>
                  </c:pt>
                  <c:pt idx="12">
                    <c:v>2016</c:v>
                  </c:pt>
                  <c:pt idx="16">
                    <c:v>2017</c:v>
                  </c:pt>
                  <c:pt idx="20">
                    <c:v>2018</c:v>
                  </c:pt>
                </c:lvl>
              </c:multiLvlStrCache>
            </c:multiLvlStrRef>
          </c:cat>
          <c:val>
            <c:numRef>
              <c:f>F.8!$C$6:$C$29</c:f>
              <c:numCache>
                <c:formatCode>###\ ###\ ###\ ###\ ##0.0</c:formatCode>
                <c:ptCount val="24"/>
                <c:pt idx="0">
                  <c:v>1.5374385750703099</c:v>
                </c:pt>
                <c:pt idx="1">
                  <c:v>3.0748738308979302</c:v>
                </c:pt>
                <c:pt idx="2">
                  <c:v>2.74717770423069</c:v>
                </c:pt>
                <c:pt idx="3">
                  <c:v>1.37044706338065</c:v>
                </c:pt>
                <c:pt idx="4">
                  <c:v>2.3896059908270599</c:v>
                </c:pt>
                <c:pt idx="5">
                  <c:v>2.1038433197880102</c:v>
                </c:pt>
                <c:pt idx="6">
                  <c:v>2.6582135267459499</c:v>
                </c:pt>
                <c:pt idx="7">
                  <c:v>3.4654381768637301</c:v>
                </c:pt>
                <c:pt idx="8">
                  <c:v>4.3331988651861097</c:v>
                </c:pt>
                <c:pt idx="9">
                  <c:v>4.25763548441466</c:v>
                </c:pt>
                <c:pt idx="10">
                  <c:v>4.6311429622711602</c:v>
                </c:pt>
                <c:pt idx="11">
                  <c:v>3.8050124089256601</c:v>
                </c:pt>
                <c:pt idx="12">
                  <c:v>3.8024675907128498</c:v>
                </c:pt>
                <c:pt idx="13">
                  <c:v>3.94865704946805</c:v>
                </c:pt>
                <c:pt idx="14">
                  <c:v>3.3357514180013799</c:v>
                </c:pt>
                <c:pt idx="15">
                  <c:v>4.3745632863664996</c:v>
                </c:pt>
                <c:pt idx="16">
                  <c:v>4.3674730584364703</c:v>
                </c:pt>
                <c:pt idx="17">
                  <c:v>3.1367082834696198</c:v>
                </c:pt>
                <c:pt idx="18">
                  <c:v>2.41779252408779</c:v>
                </c:pt>
                <c:pt idx="19">
                  <c:v>2.41802945047833</c:v>
                </c:pt>
                <c:pt idx="20">
                  <c:v>2.02448170244769</c:v>
                </c:pt>
                <c:pt idx="21">
                  <c:v>3.2429468146616802</c:v>
                </c:pt>
                <c:pt idx="22">
                  <c:v>3.1287519657310998</c:v>
                </c:pt>
                <c:pt idx="23">
                  <c:v>2.7155654931912498</c:v>
                </c:pt>
              </c:numCache>
            </c:numRef>
          </c:val>
          <c:smooth val="0"/>
          <c:extLst>
            <c:ext xmlns:c16="http://schemas.microsoft.com/office/drawing/2014/chart" uri="{C3380CC4-5D6E-409C-BE32-E72D297353CC}">
              <c16:uniqueId val="{0000000D-2998-45B3-8B54-C7CECC9FFC51}"/>
            </c:ext>
          </c:extLst>
        </c:ser>
        <c:dLbls>
          <c:showLegendKey val="0"/>
          <c:showVal val="0"/>
          <c:showCatName val="0"/>
          <c:showSerName val="0"/>
          <c:showPercent val="0"/>
          <c:showBubbleSize val="0"/>
        </c:dLbls>
        <c:marker val="1"/>
        <c:smooth val="0"/>
        <c:axId val="317380464"/>
        <c:axId val="1"/>
      </c:lineChart>
      <c:catAx>
        <c:axId val="3173804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0"/>
        <c:axPos val="l"/>
        <c:majorGridlines/>
        <c:numFmt formatCode="#,##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MX"/>
          </a:p>
        </c:txPr>
        <c:crossAx val="317380464"/>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s-MX"/>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7C878E"/>
            </a:solidFill>
          </c:spPr>
          <c:invertIfNegative val="0"/>
          <c:dPt>
            <c:idx val="20"/>
            <c:invertIfNegative val="0"/>
            <c:bubble3D val="0"/>
            <c:spPr>
              <a:solidFill>
                <a:schemeClr val="tx1">
                  <a:lumMod val="95000"/>
                  <a:lumOff val="5000"/>
                </a:schemeClr>
              </a:solidFill>
            </c:spPr>
            <c:extLst>
              <c:ext xmlns:c16="http://schemas.microsoft.com/office/drawing/2014/chart" uri="{C3380CC4-5D6E-409C-BE32-E72D297353CC}">
                <c16:uniqueId val="{00000001-5D81-4753-8309-56B48607D9CC}"/>
              </c:ext>
            </c:extLst>
          </c:dPt>
          <c:dPt>
            <c:idx val="25"/>
            <c:invertIfNegative val="0"/>
            <c:bubble3D val="0"/>
            <c:spPr>
              <a:solidFill>
                <a:srgbClr val="FFC000"/>
              </a:solidFill>
            </c:spPr>
            <c:extLst>
              <c:ext xmlns:c16="http://schemas.microsoft.com/office/drawing/2014/chart" uri="{C3380CC4-5D6E-409C-BE32-E72D297353CC}">
                <c16:uniqueId val="{00000003-5D81-4753-8309-56B48607D9CC}"/>
              </c:ext>
            </c:extLst>
          </c:dPt>
          <c:dLbls>
            <c:numFmt formatCode="#,##0.00" sourceLinked="0"/>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'F.8.1'!$A$6:$A$38</c:f>
              <c:strCache>
                <c:ptCount val="33"/>
                <c:pt idx="0">
                  <c:v>          Morelos</c:v>
                </c:pt>
                <c:pt idx="1">
                  <c:v>          Zacatecas</c:v>
                </c:pt>
                <c:pt idx="2">
                  <c:v>          Chiapas</c:v>
                </c:pt>
                <c:pt idx="3">
                  <c:v>          Tabasco</c:v>
                </c:pt>
                <c:pt idx="4">
                  <c:v>          Campeche</c:v>
                </c:pt>
                <c:pt idx="5">
                  <c:v>          Michoacán de Ocampo</c:v>
                </c:pt>
                <c:pt idx="6">
                  <c:v>          Nayarit</c:v>
                </c:pt>
                <c:pt idx="7">
                  <c:v>          Tlaxcala</c:v>
                </c:pt>
                <c:pt idx="8">
                  <c:v>          Oaxaca</c:v>
                </c:pt>
                <c:pt idx="9">
                  <c:v>          Guerrero</c:v>
                </c:pt>
                <c:pt idx="10">
                  <c:v>         Estado de  México</c:v>
                </c:pt>
                <c:pt idx="11">
                  <c:v>          Coahuila </c:v>
                </c:pt>
                <c:pt idx="12">
                  <c:v>          Colima</c:v>
                </c:pt>
                <c:pt idx="13">
                  <c:v>          Baja California</c:v>
                </c:pt>
                <c:pt idx="14">
                  <c:v>          Sonora</c:v>
                </c:pt>
                <c:pt idx="15">
                  <c:v>          Puebla</c:v>
                </c:pt>
                <c:pt idx="16">
                  <c:v>          Querétaro</c:v>
                </c:pt>
                <c:pt idx="17">
                  <c:v>          Veracruz</c:v>
                </c:pt>
                <c:pt idx="18">
                  <c:v>          Baja California Sur</c:v>
                </c:pt>
                <c:pt idx="19">
                  <c:v>          Durango</c:v>
                </c:pt>
                <c:pt idx="20">
                  <c:v>Nacional</c:v>
                </c:pt>
                <c:pt idx="21">
                  <c:v>          Tamaulipas</c:v>
                </c:pt>
                <c:pt idx="22">
                  <c:v>          San Luis Potosí</c:v>
                </c:pt>
                <c:pt idx="23">
                  <c:v>          Quintana Roo</c:v>
                </c:pt>
                <c:pt idx="24">
                  <c:v>          Guanajuato</c:v>
                </c:pt>
                <c:pt idx="25">
                  <c:v>          Jalisco</c:v>
                </c:pt>
                <c:pt idx="26">
                  <c:v>          Nuevo León</c:v>
                </c:pt>
                <c:pt idx="27">
                  <c:v>          Ciudad de México</c:v>
                </c:pt>
                <c:pt idx="28">
                  <c:v>          Chihuahua</c:v>
                </c:pt>
                <c:pt idx="29">
                  <c:v>          Yucatán</c:v>
                </c:pt>
                <c:pt idx="30">
                  <c:v>          Hidalgo</c:v>
                </c:pt>
                <c:pt idx="31">
                  <c:v>          Sinaloa</c:v>
                </c:pt>
                <c:pt idx="32">
                  <c:v>          Aguascalientes</c:v>
                </c:pt>
              </c:strCache>
            </c:strRef>
          </c:cat>
          <c:val>
            <c:numRef>
              <c:f>'F.8.1'!$B$6:$B$38</c:f>
              <c:numCache>
                <c:formatCode>###\ ###\ ###\ ###\ ##0.0</c:formatCode>
                <c:ptCount val="33"/>
                <c:pt idx="0">
                  <c:v>-3.7919704405307302</c:v>
                </c:pt>
                <c:pt idx="1">
                  <c:v>-1.0330772385345199</c:v>
                </c:pt>
                <c:pt idx="2">
                  <c:v>-0.97398858408126898</c:v>
                </c:pt>
                <c:pt idx="3">
                  <c:v>-0.91039803578260603</c:v>
                </c:pt>
                <c:pt idx="4">
                  <c:v>-0.40299906022521298</c:v>
                </c:pt>
                <c:pt idx="5">
                  <c:v>-0.26708373119210199</c:v>
                </c:pt>
                <c:pt idx="6">
                  <c:v>0.173321492726799</c:v>
                </c:pt>
                <c:pt idx="7">
                  <c:v>0.31905641142976998</c:v>
                </c:pt>
                <c:pt idx="8">
                  <c:v>0.53497506212242696</c:v>
                </c:pt>
                <c:pt idx="9">
                  <c:v>0.54797748870825602</c:v>
                </c:pt>
                <c:pt idx="10">
                  <c:v>0.93782371444493196</c:v>
                </c:pt>
                <c:pt idx="11">
                  <c:v>1.2547287561040199</c:v>
                </c:pt>
                <c:pt idx="12">
                  <c:v>1.47781461308041</c:v>
                </c:pt>
                <c:pt idx="13">
                  <c:v>1.54352562416433</c:v>
                </c:pt>
                <c:pt idx="14">
                  <c:v>1.6943990159645801</c:v>
                </c:pt>
                <c:pt idx="15">
                  <c:v>2.0169045319699701</c:v>
                </c:pt>
                <c:pt idx="16">
                  <c:v>2.1467897870262198</c:v>
                </c:pt>
                <c:pt idx="17">
                  <c:v>2.2052672184294799</c:v>
                </c:pt>
                <c:pt idx="18">
                  <c:v>2.3204240688659898</c:v>
                </c:pt>
                <c:pt idx="19">
                  <c:v>2.5764793757228999</c:v>
                </c:pt>
                <c:pt idx="20">
                  <c:v>2.7155654931912498</c:v>
                </c:pt>
                <c:pt idx="21">
                  <c:v>2.8903595822111998</c:v>
                </c:pt>
                <c:pt idx="22">
                  <c:v>3.1893600786284799</c:v>
                </c:pt>
                <c:pt idx="23">
                  <c:v>3.2159844311383101</c:v>
                </c:pt>
                <c:pt idx="24">
                  <c:v>3.26267287938387</c:v>
                </c:pt>
                <c:pt idx="25">
                  <c:v>3.27432198645793</c:v>
                </c:pt>
                <c:pt idx="26">
                  <c:v>3.94564141339362</c:v>
                </c:pt>
                <c:pt idx="27">
                  <c:v>4.1229277067209296</c:v>
                </c:pt>
                <c:pt idx="28">
                  <c:v>4.4337399566024898</c:v>
                </c:pt>
                <c:pt idx="29">
                  <c:v>4.4798867436292902</c:v>
                </c:pt>
                <c:pt idx="30">
                  <c:v>4.84228220863218</c:v>
                </c:pt>
                <c:pt idx="31">
                  <c:v>6.0970934044669596</c:v>
                </c:pt>
                <c:pt idx="32">
                  <c:v>8.8343009763785005</c:v>
                </c:pt>
              </c:numCache>
            </c:numRef>
          </c:val>
          <c:extLst>
            <c:ext xmlns:c16="http://schemas.microsoft.com/office/drawing/2014/chart" uri="{C3380CC4-5D6E-409C-BE32-E72D297353CC}">
              <c16:uniqueId val="{00000004-5D81-4753-8309-56B48607D9CC}"/>
            </c:ext>
          </c:extLst>
        </c:ser>
        <c:dLbls>
          <c:showLegendKey val="0"/>
          <c:showVal val="0"/>
          <c:showCatName val="0"/>
          <c:showSerName val="0"/>
          <c:showPercent val="0"/>
          <c:showBubbleSize val="0"/>
        </c:dLbls>
        <c:gapWidth val="150"/>
        <c:overlap val="-25"/>
        <c:axId val="315772696"/>
        <c:axId val="1"/>
      </c:barChart>
      <c:catAx>
        <c:axId val="315772696"/>
        <c:scaling>
          <c:orientation val="minMax"/>
        </c:scaling>
        <c:delete val="0"/>
        <c:axPos val="l"/>
        <c:numFmt formatCode="General" sourceLinked="1"/>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1"/>
        <c:axPos val="b"/>
        <c:numFmt formatCode="###\ ###\ ###\ ###\ ##0.0" sourceLinked="1"/>
        <c:majorTickMark val="out"/>
        <c:minorTickMark val="none"/>
        <c:tickLblPos val="nextTo"/>
        <c:crossAx val="31577269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46451253232139E-2"/>
          <c:y val="6.2777854522570647E-2"/>
          <c:w val="0.88829656403977886"/>
          <c:h val="0.91343064573068722"/>
        </c:manualLayout>
      </c:layout>
      <c:barChart>
        <c:barDir val="col"/>
        <c:grouping val="clustered"/>
        <c:varyColors val="0"/>
        <c:ser>
          <c:idx val="1"/>
          <c:order val="0"/>
          <c:tx>
            <c:strRef>
              <c:f>'F8'!$E$4</c:f>
              <c:strCache>
                <c:ptCount val="1"/>
                <c:pt idx="0">
                  <c:v>nuevos empleos</c:v>
                </c:pt>
              </c:strCache>
            </c:strRef>
          </c:tx>
          <c:spPr>
            <a:solidFill>
              <a:srgbClr val="7C878E"/>
            </a:solidFill>
          </c:spPr>
          <c:invertIfNegative val="0"/>
          <c:dLbls>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2E-4F1B-8974-E974009136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'F8'!$D$5:$D$26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'F8'!$E$5:$E$26</c:f>
              <c:numCache>
                <c:formatCode>#,##0</c:formatCode>
                <c:ptCount val="22"/>
                <c:pt idx="0">
                  <c:v>10166</c:v>
                </c:pt>
                <c:pt idx="1">
                  <c:v>10492</c:v>
                </c:pt>
                <c:pt idx="2">
                  <c:v>5237</c:v>
                </c:pt>
                <c:pt idx="3">
                  <c:v>-7330</c:v>
                </c:pt>
                <c:pt idx="4">
                  <c:v>-3404</c:v>
                </c:pt>
                <c:pt idx="5">
                  <c:v>-529</c:v>
                </c:pt>
                <c:pt idx="6">
                  <c:v>10851</c:v>
                </c:pt>
                <c:pt idx="7">
                  <c:v>425</c:v>
                </c:pt>
                <c:pt idx="8">
                  <c:v>10184</c:v>
                </c:pt>
                <c:pt idx="9">
                  <c:v>6177</c:v>
                </c:pt>
                <c:pt idx="10">
                  <c:v>-51</c:v>
                </c:pt>
                <c:pt idx="11">
                  <c:v>4090</c:v>
                </c:pt>
                <c:pt idx="12">
                  <c:v>10619</c:v>
                </c:pt>
                <c:pt idx="13">
                  <c:v>7938</c:v>
                </c:pt>
                <c:pt idx="14">
                  <c:v>10898</c:v>
                </c:pt>
                <c:pt idx="15">
                  <c:v>7127</c:v>
                </c:pt>
                <c:pt idx="16">
                  <c:v>10840</c:v>
                </c:pt>
                <c:pt idx="17">
                  <c:v>14292</c:v>
                </c:pt>
                <c:pt idx="18">
                  <c:v>6800</c:v>
                </c:pt>
                <c:pt idx="19">
                  <c:v>21371</c:v>
                </c:pt>
                <c:pt idx="20">
                  <c:v>5082</c:v>
                </c:pt>
                <c:pt idx="21">
                  <c:v>3911</c:v>
                </c:pt>
              </c:numCache>
            </c:numRef>
          </c:val>
          <c:extLst>
            <c:ext xmlns:c16="http://schemas.microsoft.com/office/drawing/2014/chart" uri="{C3380CC4-5D6E-409C-BE32-E72D297353CC}">
              <c16:uniqueId val="{0000000C-252E-4F1B-8974-E974009136FD}"/>
            </c:ext>
          </c:extLst>
        </c:ser>
        <c:dLbls>
          <c:showLegendKey val="0"/>
          <c:showVal val="0"/>
          <c:showCatName val="0"/>
          <c:showSerName val="0"/>
          <c:showPercent val="0"/>
          <c:showBubbleSize val="0"/>
        </c:dLbls>
        <c:gapWidth val="50"/>
        <c:axId val="165073280"/>
        <c:axId val="165075584"/>
      </c:barChart>
      <c:catAx>
        <c:axId val="165073280"/>
        <c:scaling>
          <c:orientation val="minMax"/>
        </c:scaling>
        <c:delete val="0"/>
        <c:axPos val="b"/>
        <c:numFmt formatCode="General" sourceLinked="1"/>
        <c:majorTickMark val="out"/>
        <c:minorTickMark val="none"/>
        <c:tickLblPos val="low"/>
        <c:txPr>
          <a:bodyPr rot="-5400000" vert="horz"/>
          <a:lstStyle/>
          <a:p>
            <a:pPr>
              <a:defRPr/>
            </a:pPr>
            <a:endParaRPr lang="es-MX"/>
          </a:p>
        </c:txPr>
        <c:crossAx val="165075584"/>
        <c:crosses val="autoZero"/>
        <c:auto val="1"/>
        <c:lblAlgn val="ctr"/>
        <c:lblOffset val="100"/>
        <c:noMultiLvlLbl val="0"/>
      </c:catAx>
      <c:valAx>
        <c:axId val="165075584"/>
        <c:scaling>
          <c:orientation val="minMax"/>
        </c:scaling>
        <c:delete val="0"/>
        <c:axPos val="l"/>
        <c:numFmt formatCode="#,##0" sourceLinked="1"/>
        <c:majorTickMark val="out"/>
        <c:minorTickMark val="none"/>
        <c:tickLblPos val="nextTo"/>
        <c:crossAx val="165073280"/>
        <c:crosses val="autoZero"/>
        <c:crossBetween val="between"/>
      </c:valAx>
      <c:spPr>
        <a:noFill/>
        <a:ln w="25400">
          <a:noFill/>
        </a:ln>
      </c:spPr>
    </c:plotArea>
    <c:plotVisOnly val="1"/>
    <c:dispBlanksAs val="gap"/>
    <c:showDLblsOverMax val="0"/>
  </c:chart>
  <c:spPr>
    <a:ln>
      <a:solidFill>
        <a:schemeClr val="bg1">
          <a:lumMod val="85000"/>
        </a:schemeClr>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'F9'!$B$5</c:f>
              <c:strCache>
                <c:ptCount val="1"/>
                <c:pt idx="0">
                  <c:v>Total de trabajadores</c:v>
                </c:pt>
              </c:strCache>
            </c:strRef>
          </c:tx>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9CF4-4CD4-95B7-7C0447858962}"/>
              </c:ext>
            </c:extLst>
          </c:dPt>
          <c:dPt>
            <c:idx val="5"/>
            <c:invertIfNegative val="0"/>
            <c:bubble3D val="0"/>
            <c:extLst>
              <c:ext xmlns:c16="http://schemas.microsoft.com/office/drawing/2014/chart" uri="{C3380CC4-5D6E-409C-BE32-E72D297353CC}">
                <c16:uniqueId val="{00000002-9CF4-4CD4-95B7-7C0447858962}"/>
              </c:ext>
            </c:extLst>
          </c:dPt>
          <c:dPt>
            <c:idx val="6"/>
            <c:invertIfNegative val="0"/>
            <c:bubble3D val="0"/>
            <c:spPr>
              <a:solidFill>
                <a:srgbClr val="FBBB27"/>
              </a:solidFill>
              <a:ln>
                <a:noFill/>
              </a:ln>
              <a:effectLst/>
            </c:spPr>
            <c:extLst>
              <c:ext xmlns:c16="http://schemas.microsoft.com/office/drawing/2014/chart" uri="{C3380CC4-5D6E-409C-BE32-E72D297353CC}">
                <c16:uniqueId val="{00000004-9CF4-4CD4-95B7-7C0447858962}"/>
              </c:ext>
            </c:extLst>
          </c:dPt>
          <c:dPt>
            <c:idx val="7"/>
            <c:invertIfNegative val="0"/>
            <c:bubble3D val="0"/>
            <c:spPr>
              <a:solidFill>
                <a:srgbClr val="FBBB27"/>
              </a:solidFill>
              <a:ln>
                <a:noFill/>
              </a:ln>
              <a:effectLst/>
            </c:spPr>
            <c:extLst>
              <c:ext xmlns:c16="http://schemas.microsoft.com/office/drawing/2014/chart" uri="{C3380CC4-5D6E-409C-BE32-E72D297353CC}">
                <c16:uniqueId val="{00000006-9CF4-4CD4-95B7-7C0447858962}"/>
              </c:ext>
            </c:extLst>
          </c:dPt>
          <c:dPt>
            <c:idx val="17"/>
            <c:invertIfNegative val="0"/>
            <c:bubble3D val="0"/>
            <c:extLst>
              <c:ext xmlns:c16="http://schemas.microsoft.com/office/drawing/2014/chart" uri="{C3380CC4-5D6E-409C-BE32-E72D297353CC}">
                <c16:uniqueId val="{00000007-9CF4-4CD4-95B7-7C0447858962}"/>
              </c:ext>
            </c:extLst>
          </c:dPt>
          <c:dPt>
            <c:idx val="18"/>
            <c:invertIfNegative val="0"/>
            <c:bubble3D val="0"/>
            <c:extLst>
              <c:ext xmlns:c16="http://schemas.microsoft.com/office/drawing/2014/chart" uri="{C3380CC4-5D6E-409C-BE32-E72D297353CC}">
                <c16:uniqueId val="{00000008-9CF4-4CD4-95B7-7C0447858962}"/>
              </c:ext>
            </c:extLst>
          </c:dPt>
          <c:dLbls>
            <c:numFmt formatCode="#,##0" sourceLinked="0"/>
            <c:spPr>
              <a:noFill/>
              <a:ln w="25400">
                <a:noFill/>
              </a:ln>
            </c:spPr>
            <c:txPr>
              <a:bodyPr rot="0" vert="horz"/>
              <a:lstStyle/>
              <a:p>
                <a:pPr>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'F9'!$A$7:$A$13</c:f>
              <c:numCache>
                <c:formatCode>General</c:formatCode>
                <c:ptCount val="7"/>
                <c:pt idx="0">
                  <c:v>2013</c:v>
                </c:pt>
                <c:pt idx="1">
                  <c:v>2014</c:v>
                </c:pt>
                <c:pt idx="2">
                  <c:v>2015</c:v>
                </c:pt>
                <c:pt idx="3">
                  <c:v>2016</c:v>
                </c:pt>
                <c:pt idx="4">
                  <c:v>2017</c:v>
                </c:pt>
                <c:pt idx="5">
                  <c:v>2018</c:v>
                </c:pt>
                <c:pt idx="6" formatCode="mmm\-yy">
                  <c:v>43525</c:v>
                </c:pt>
              </c:numCache>
            </c:numRef>
          </c:cat>
          <c:val>
            <c:numRef>
              <c:f>'F9'!$B$7:$B$13</c:f>
              <c:numCache>
                <c:formatCode>#,##0</c:formatCode>
                <c:ptCount val="7"/>
                <c:pt idx="0">
                  <c:v>1397248</c:v>
                </c:pt>
                <c:pt idx="1">
                  <c:v>1463340</c:v>
                </c:pt>
                <c:pt idx="2">
                  <c:v>1535255</c:v>
                </c:pt>
                <c:pt idx="3">
                  <c:v>1624237</c:v>
                </c:pt>
                <c:pt idx="4">
                  <c:v>1717868</c:v>
                </c:pt>
                <c:pt idx="5">
                  <c:v>1761000</c:v>
                </c:pt>
                <c:pt idx="6">
                  <c:v>1796144</c:v>
                </c:pt>
              </c:numCache>
            </c:numRef>
          </c:val>
          <c:extLst>
            <c:ext xmlns:c16="http://schemas.microsoft.com/office/drawing/2014/chart" uri="{C3380CC4-5D6E-409C-BE32-E72D297353CC}">
              <c16:uniqueId val="{00000009-9CF4-4CD4-95B7-7C0447858962}"/>
            </c:ext>
          </c:extLst>
        </c:ser>
        <c:dLbls>
          <c:showLegendKey val="0"/>
          <c:showVal val="0"/>
          <c:showCatName val="0"/>
          <c:showSerName val="0"/>
          <c:showPercent val="0"/>
          <c:showBubbleSize val="0"/>
        </c:dLbls>
        <c:gapWidth val="80"/>
        <c:overlap val="-27"/>
        <c:axId val="128526208"/>
        <c:axId val="128527744"/>
      </c:barChart>
      <c:lineChart>
        <c:grouping val="standard"/>
        <c:varyColors val="0"/>
        <c:ser>
          <c:idx val="1"/>
          <c:order val="1"/>
          <c:tx>
            <c:strRef>
              <c:f>'F9'!$C$5</c:f>
              <c:strCache>
                <c:ptCount val="1"/>
                <c:pt idx="0">
                  <c:v>Nuevos empleos</c:v>
                </c:pt>
              </c:strCache>
            </c:strRef>
          </c:tx>
          <c:spPr>
            <a:ln>
              <a:solidFill>
                <a:srgbClr val="BF9000"/>
              </a:solidFill>
            </a:ln>
          </c:spPr>
          <c:marker>
            <c:spPr>
              <a:solidFill>
                <a:srgbClr val="FFE699"/>
              </a:solidFill>
              <a:ln>
                <a:solidFill>
                  <a:srgbClr val="BF9000"/>
                </a:solidFill>
              </a:ln>
            </c:spPr>
          </c:marker>
          <c:dLbls>
            <c:spPr>
              <a:noFill/>
            </c:spPr>
            <c:txPr>
              <a:bodyPr/>
              <a:lstStyle/>
              <a:p>
                <a:pPr>
                  <a:defRPr b="1"/>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'F9'!$A$7:$A$13</c:f>
              <c:numCache>
                <c:formatCode>General</c:formatCode>
                <c:ptCount val="7"/>
                <c:pt idx="0">
                  <c:v>2013</c:v>
                </c:pt>
                <c:pt idx="1">
                  <c:v>2014</c:v>
                </c:pt>
                <c:pt idx="2">
                  <c:v>2015</c:v>
                </c:pt>
                <c:pt idx="3">
                  <c:v>2016</c:v>
                </c:pt>
                <c:pt idx="4">
                  <c:v>2017</c:v>
                </c:pt>
                <c:pt idx="5">
                  <c:v>2018</c:v>
                </c:pt>
                <c:pt idx="6" formatCode="mmm\-yy">
                  <c:v>43525</c:v>
                </c:pt>
              </c:numCache>
            </c:numRef>
          </c:cat>
          <c:val>
            <c:numRef>
              <c:f>'F9'!$C$7:$C$13</c:f>
              <c:numCache>
                <c:formatCode>#,##0</c:formatCode>
                <c:ptCount val="7"/>
                <c:pt idx="0">
                  <c:v>47591</c:v>
                </c:pt>
                <c:pt idx="1">
                  <c:v>66092</c:v>
                </c:pt>
                <c:pt idx="2">
                  <c:v>71915</c:v>
                </c:pt>
                <c:pt idx="3">
                  <c:v>88982</c:v>
                </c:pt>
                <c:pt idx="4">
                  <c:v>93631</c:v>
                </c:pt>
                <c:pt idx="5">
                  <c:v>43132</c:v>
                </c:pt>
                <c:pt idx="6">
                  <c:v>35144</c:v>
                </c:pt>
              </c:numCache>
            </c:numRef>
          </c:val>
          <c:smooth val="0"/>
          <c:extLst>
            <c:ext xmlns:c16="http://schemas.microsoft.com/office/drawing/2014/chart" uri="{C3380CC4-5D6E-409C-BE32-E72D297353CC}">
              <c16:uniqueId val="{0000000A-9CF4-4CD4-95B7-7C0447858962}"/>
            </c:ext>
          </c:extLst>
        </c:ser>
        <c:dLbls>
          <c:showLegendKey val="0"/>
          <c:showVal val="0"/>
          <c:showCatName val="0"/>
          <c:showSerName val="0"/>
          <c:showPercent val="0"/>
          <c:showBubbleSize val="0"/>
        </c:dLbls>
        <c:marker val="1"/>
        <c:smooth val="0"/>
        <c:axId val="128526208"/>
        <c:axId val="128527744"/>
      </c:lineChart>
      <c:catAx>
        <c:axId val="1285262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s-MX"/>
          </a:p>
        </c:txPr>
        <c:crossAx val="128527744"/>
        <c:crosses val="autoZero"/>
        <c:auto val="1"/>
        <c:lblAlgn val="ctr"/>
        <c:lblOffset val="100"/>
        <c:noMultiLvlLbl val="0"/>
      </c:catAx>
      <c:valAx>
        <c:axId val="128527744"/>
        <c:scaling>
          <c:orientation val="minMax"/>
          <c:max val="2200000"/>
        </c:scaling>
        <c:delete val="1"/>
        <c:axPos val="l"/>
        <c:numFmt formatCode="#,##0" sourceLinked="1"/>
        <c:majorTickMark val="out"/>
        <c:minorTickMark val="none"/>
        <c:tickLblPos val="nextTo"/>
        <c:crossAx val="128526208"/>
        <c:crosses val="autoZero"/>
        <c:crossBetween val="between"/>
      </c:valAx>
      <c:spPr>
        <a:noFill/>
        <a:ln w="25400">
          <a:noFill/>
        </a:ln>
      </c:spPr>
    </c:plotArea>
    <c:legend>
      <c:legendPos val="b"/>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46451253232139E-2"/>
          <c:y val="6.2777854522570647E-2"/>
          <c:w val="0.88829656403977886"/>
          <c:h val="0.91343064573068722"/>
        </c:manualLayout>
      </c:layout>
      <c:barChart>
        <c:barDir val="col"/>
        <c:grouping val="clustered"/>
        <c:varyColors val="0"/>
        <c:ser>
          <c:idx val="1"/>
          <c:order val="0"/>
          <c:tx>
            <c:strRef>
              <c:f>'F10'!$B$5</c:f>
              <c:strCache>
                <c:ptCount val="1"/>
                <c:pt idx="0">
                  <c:v>nuevos empleos</c:v>
                </c:pt>
              </c:strCache>
            </c:strRef>
          </c:tx>
          <c:spPr>
            <a:solidFill>
              <a:srgbClr val="7C878E"/>
            </a:solidFill>
          </c:spPr>
          <c:invertIfNegative val="0"/>
          <c:dPt>
            <c:idx val="21"/>
            <c:invertIfNegative val="0"/>
            <c:bubble3D val="0"/>
            <c:spPr>
              <a:solidFill>
                <a:srgbClr val="FBBB27"/>
              </a:solidFill>
            </c:spPr>
            <c:extLst>
              <c:ext xmlns:c16="http://schemas.microsoft.com/office/drawing/2014/chart" uri="{C3380CC4-5D6E-409C-BE32-E72D297353CC}">
                <c16:uniqueId val="{00000001-0A60-40C9-A4E6-AF261FD4D58D}"/>
              </c:ext>
            </c:extLst>
          </c:dPt>
          <c:dLbls>
            <c:dLbl>
              <c:idx val="1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60-40C9-A4E6-AF261FD4D58D}"/>
                </c:ext>
              </c:extLst>
            </c:dLbl>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60-40C9-A4E6-AF261FD4D58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'F10'!$A$6:$A$27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'F10'!$B$6:$B$27</c:f>
              <c:numCache>
                <c:formatCode>#,##0</c:formatCode>
                <c:ptCount val="22"/>
                <c:pt idx="0">
                  <c:v>24308</c:v>
                </c:pt>
                <c:pt idx="1">
                  <c:v>20418</c:v>
                </c:pt>
                <c:pt idx="2">
                  <c:v>14948</c:v>
                </c:pt>
                <c:pt idx="3">
                  <c:v>-7962</c:v>
                </c:pt>
                <c:pt idx="4">
                  <c:v>6179</c:v>
                </c:pt>
                <c:pt idx="5">
                  <c:v>4537</c:v>
                </c:pt>
                <c:pt idx="6">
                  <c:v>15182</c:v>
                </c:pt>
                <c:pt idx="7">
                  <c:v>11264</c:v>
                </c:pt>
                <c:pt idx="8">
                  <c:v>23463</c:v>
                </c:pt>
                <c:pt idx="9">
                  <c:v>26105</c:v>
                </c:pt>
                <c:pt idx="10">
                  <c:v>19629</c:v>
                </c:pt>
                <c:pt idx="11">
                  <c:v>-5785</c:v>
                </c:pt>
                <c:pt idx="12">
                  <c:v>18159</c:v>
                </c:pt>
                <c:pt idx="13">
                  <c:v>18764</c:v>
                </c:pt>
                <c:pt idx="14">
                  <c:v>18984</c:v>
                </c:pt>
                <c:pt idx="15">
                  <c:v>18962</c:v>
                </c:pt>
                <c:pt idx="16">
                  <c:v>16095</c:v>
                </c:pt>
                <c:pt idx="17">
                  <c:v>30545</c:v>
                </c:pt>
                <c:pt idx="18">
                  <c:v>23894</c:v>
                </c:pt>
                <c:pt idx="19">
                  <c:v>37399</c:v>
                </c:pt>
                <c:pt idx="20">
                  <c:v>25936</c:v>
                </c:pt>
                <c:pt idx="21">
                  <c:v>35144</c:v>
                </c:pt>
              </c:numCache>
            </c:numRef>
          </c:val>
          <c:extLst>
            <c:ext xmlns:c16="http://schemas.microsoft.com/office/drawing/2014/chart" uri="{C3380CC4-5D6E-409C-BE32-E72D297353CC}">
              <c16:uniqueId val="{00000003-0A60-40C9-A4E6-AF261FD4D58D}"/>
            </c:ext>
          </c:extLst>
        </c:ser>
        <c:dLbls>
          <c:showLegendKey val="0"/>
          <c:showVal val="0"/>
          <c:showCatName val="0"/>
          <c:showSerName val="0"/>
          <c:showPercent val="0"/>
          <c:showBubbleSize val="0"/>
        </c:dLbls>
        <c:gapWidth val="50"/>
        <c:axId val="53534720"/>
        <c:axId val="53536256"/>
      </c:barChart>
      <c:catAx>
        <c:axId val="53534720"/>
        <c:scaling>
          <c:orientation val="minMax"/>
        </c:scaling>
        <c:delete val="0"/>
        <c:axPos val="b"/>
        <c:numFmt formatCode="General" sourceLinked="1"/>
        <c:majorTickMark val="out"/>
        <c:minorTickMark val="none"/>
        <c:tickLblPos val="low"/>
        <c:txPr>
          <a:bodyPr rot="-5400000" vert="horz"/>
          <a:lstStyle/>
          <a:p>
            <a:pPr>
              <a:defRPr sz="900"/>
            </a:pPr>
            <a:endParaRPr lang="es-MX"/>
          </a:p>
        </c:txPr>
        <c:crossAx val="53536256"/>
        <c:crosses val="autoZero"/>
        <c:auto val="1"/>
        <c:lblAlgn val="ctr"/>
        <c:lblOffset val="100"/>
        <c:noMultiLvlLbl val="0"/>
      </c:catAx>
      <c:valAx>
        <c:axId val="53536256"/>
        <c:scaling>
          <c:orientation val="minMax"/>
        </c:scaling>
        <c:delete val="0"/>
        <c:axPos val="l"/>
        <c:numFmt formatCode="#,##0" sourceLinked="1"/>
        <c:majorTickMark val="out"/>
        <c:minorTickMark val="none"/>
        <c:tickLblPos val="nextTo"/>
        <c:crossAx val="53534720"/>
        <c:crosses val="autoZero"/>
        <c:crossBetween val="between"/>
      </c:valAx>
      <c:spPr>
        <a:noFill/>
        <a:ln w="25400">
          <a:noFill/>
        </a:ln>
      </c:spPr>
    </c:plotArea>
    <c:plotVisOnly val="1"/>
    <c:dispBlanksAs val="gap"/>
    <c:showDLblsOverMax val="0"/>
  </c:chart>
  <c:spPr>
    <a:ln>
      <a:solidFill>
        <a:schemeClr val="bg1">
          <a:lumMod val="85000"/>
        </a:schemeClr>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00819526100125E-2"/>
          <c:y val="9.6498012238639908E-2"/>
          <c:w val="0.94125126195142228"/>
          <c:h val="0.89852519015169507"/>
        </c:manualLayout>
      </c:layout>
      <c:barChart>
        <c:barDir val="bar"/>
        <c:grouping val="clustered"/>
        <c:varyColors val="0"/>
        <c:ser>
          <c:idx val="0"/>
          <c:order val="0"/>
          <c:spPr>
            <a:solidFill>
              <a:srgbClr val="7C878E"/>
            </a:solidFill>
            <a:ln>
              <a:noFill/>
            </a:ln>
            <a:effectLst/>
          </c:spPr>
          <c:invertIfNegative val="0"/>
          <c:dPt>
            <c:idx val="0"/>
            <c:invertIfNegative val="0"/>
            <c:bubble3D val="0"/>
            <c:extLst>
              <c:ext xmlns:c16="http://schemas.microsoft.com/office/drawing/2014/chart" uri="{C3380CC4-5D6E-409C-BE32-E72D297353CC}">
                <c16:uniqueId val="{00000000-A656-458B-AA9B-3F4A7026F94D}"/>
              </c:ext>
            </c:extLst>
          </c:dPt>
          <c:dPt>
            <c:idx val="4"/>
            <c:invertIfNegative val="0"/>
            <c:bubble3D val="0"/>
            <c:spPr>
              <a:solidFill>
                <a:srgbClr val="FBBB27"/>
              </a:solidFill>
              <a:ln>
                <a:noFill/>
              </a:ln>
              <a:effectLst/>
            </c:spPr>
            <c:extLst>
              <c:ext xmlns:c16="http://schemas.microsoft.com/office/drawing/2014/chart" uri="{C3380CC4-5D6E-409C-BE32-E72D297353CC}">
                <c16:uniqueId val="{00000002-A656-458B-AA9B-3F4A7026F94D}"/>
              </c:ext>
            </c:extLst>
          </c:dPt>
          <c:dPt>
            <c:idx val="5"/>
            <c:invertIfNegative val="0"/>
            <c:bubble3D val="0"/>
            <c:extLst>
              <c:ext xmlns:c16="http://schemas.microsoft.com/office/drawing/2014/chart" uri="{C3380CC4-5D6E-409C-BE32-E72D297353CC}">
                <c16:uniqueId val="{00000003-A656-458B-AA9B-3F4A7026F94D}"/>
              </c:ext>
            </c:extLst>
          </c:dPt>
          <c:dPt>
            <c:idx val="17"/>
            <c:invertIfNegative val="0"/>
            <c:bubble3D val="0"/>
            <c:extLst>
              <c:ext xmlns:c16="http://schemas.microsoft.com/office/drawing/2014/chart" uri="{C3380CC4-5D6E-409C-BE32-E72D297353CC}">
                <c16:uniqueId val="{00000004-A656-458B-AA9B-3F4A7026F94D}"/>
              </c:ext>
            </c:extLst>
          </c:dPt>
          <c:dPt>
            <c:idx val="18"/>
            <c:invertIfNegative val="0"/>
            <c:bubble3D val="0"/>
            <c:extLst>
              <c:ext xmlns:c16="http://schemas.microsoft.com/office/drawing/2014/chart" uri="{C3380CC4-5D6E-409C-BE32-E72D297353CC}">
                <c16:uniqueId val="{00000005-A656-458B-AA9B-3F4A7026F94D}"/>
              </c:ext>
            </c:extLst>
          </c:dPt>
          <c:dPt>
            <c:idx val="30"/>
            <c:invertIfNegative val="0"/>
            <c:bubble3D val="0"/>
            <c:extLst>
              <c:ext xmlns:c16="http://schemas.microsoft.com/office/drawing/2014/chart" uri="{C3380CC4-5D6E-409C-BE32-E72D297353CC}">
                <c16:uniqueId val="{00000006-A656-458B-AA9B-3F4A7026F94D}"/>
              </c:ext>
            </c:extLst>
          </c:dPt>
          <c:dPt>
            <c:idx val="31"/>
            <c:invertIfNegative val="0"/>
            <c:bubble3D val="0"/>
            <c:extLst>
              <c:ext xmlns:c16="http://schemas.microsoft.com/office/drawing/2014/chart" uri="{C3380CC4-5D6E-409C-BE32-E72D297353CC}">
                <c16:uniqueId val="{00000007-A656-458B-AA9B-3F4A7026F94D}"/>
              </c:ext>
            </c:extLst>
          </c:dPt>
          <c:dLbls>
            <c:dLbl>
              <c:idx val="4"/>
              <c:spPr/>
              <c:txPr>
                <a:bodyPr/>
                <a:lstStyle/>
                <a:p>
                  <a:pPr>
                    <a:defRPr b="1"/>
                  </a:pPr>
                  <a:endParaRPr lang="es-MX"/>
                </a:p>
              </c:txPr>
              <c:showLegendKey val="0"/>
              <c:showVal val="1"/>
              <c:showCatName val="0"/>
              <c:showSerName val="0"/>
              <c:showPercent val="0"/>
              <c:showBubbleSize val="0"/>
              <c:extLst>
                <c:ext xmlns:c16="http://schemas.microsoft.com/office/drawing/2014/chart" uri="{C3380CC4-5D6E-409C-BE32-E72D297353CC}">
                  <c16:uniqueId val="{00000002-A656-458B-AA9B-3F4A7026F94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'F11'!$A$6:$A$37</c:f>
              <c:strCache>
                <c:ptCount val="32"/>
                <c:pt idx="0">
                  <c:v>Chihuahua</c:v>
                </c:pt>
                <c:pt idx="1">
                  <c:v>Veracruz</c:v>
                </c:pt>
                <c:pt idx="2">
                  <c:v>Tamaulipas</c:v>
                </c:pt>
                <c:pt idx="3">
                  <c:v>Estado de México</c:v>
                </c:pt>
                <c:pt idx="4">
                  <c:v>Morelos</c:v>
                </c:pt>
                <c:pt idx="5">
                  <c:v>Quintana Roo</c:v>
                </c:pt>
                <c:pt idx="6">
                  <c:v>Guerrero</c:v>
                </c:pt>
                <c:pt idx="7">
                  <c:v>Puebla</c:v>
                </c:pt>
                <c:pt idx="8">
                  <c:v>Michoacán</c:v>
                </c:pt>
                <c:pt idx="9">
                  <c:v>Sinaloa</c:v>
                </c:pt>
                <c:pt idx="10">
                  <c:v>Durango</c:v>
                </c:pt>
                <c:pt idx="11">
                  <c:v>Zacatecas</c:v>
                </c:pt>
                <c:pt idx="12">
                  <c:v>Colima</c:v>
                </c:pt>
                <c:pt idx="13">
                  <c:v>Tabasco</c:v>
                </c:pt>
                <c:pt idx="14">
                  <c:v>Tlaxcala</c:v>
                </c:pt>
                <c:pt idx="15">
                  <c:v>Baja California Sur</c:v>
                </c:pt>
                <c:pt idx="16">
                  <c:v>Chiapas</c:v>
                </c:pt>
                <c:pt idx="17">
                  <c:v>Campeche</c:v>
                </c:pt>
                <c:pt idx="18">
                  <c:v>Hidalgo</c:v>
                </c:pt>
                <c:pt idx="19">
                  <c:v>Aguascalientes</c:v>
                </c:pt>
                <c:pt idx="20">
                  <c:v>Coahuila</c:v>
                </c:pt>
                <c:pt idx="21">
                  <c:v>San Luis Potosí</c:v>
                </c:pt>
                <c:pt idx="22">
                  <c:v>Yucatán</c:v>
                </c:pt>
                <c:pt idx="23">
                  <c:v>Oaxaca</c:v>
                </c:pt>
                <c:pt idx="24">
                  <c:v>Baja California</c:v>
                </c:pt>
                <c:pt idx="25">
                  <c:v>Nuevo León</c:v>
                </c:pt>
                <c:pt idx="26">
                  <c:v>Querétaro</c:v>
                </c:pt>
                <c:pt idx="27">
                  <c:v>Jalisco</c:v>
                </c:pt>
                <c:pt idx="28">
                  <c:v>Guanajuato</c:v>
                </c:pt>
                <c:pt idx="29">
                  <c:v>Nayarit</c:v>
                </c:pt>
                <c:pt idx="30">
                  <c:v>Sonora</c:v>
                </c:pt>
                <c:pt idx="31">
                  <c:v>Ciudad de México</c:v>
                </c:pt>
              </c:strCache>
            </c:strRef>
          </c:cat>
          <c:val>
            <c:numRef>
              <c:f>'F11'!$B$6:$B$37</c:f>
              <c:numCache>
                <c:formatCode>#,##0</c:formatCode>
                <c:ptCount val="32"/>
                <c:pt idx="0">
                  <c:v>-2623</c:v>
                </c:pt>
                <c:pt idx="1">
                  <c:v>-2152</c:v>
                </c:pt>
                <c:pt idx="2">
                  <c:v>-1771</c:v>
                </c:pt>
                <c:pt idx="3">
                  <c:v>-1196</c:v>
                </c:pt>
                <c:pt idx="4">
                  <c:v>-990</c:v>
                </c:pt>
                <c:pt idx="5">
                  <c:v>-976</c:v>
                </c:pt>
                <c:pt idx="6">
                  <c:v>-225</c:v>
                </c:pt>
                <c:pt idx="7">
                  <c:v>-61</c:v>
                </c:pt>
                <c:pt idx="8">
                  <c:v>108</c:v>
                </c:pt>
                <c:pt idx="9">
                  <c:v>121</c:v>
                </c:pt>
                <c:pt idx="10">
                  <c:v>122</c:v>
                </c:pt>
                <c:pt idx="11">
                  <c:v>149</c:v>
                </c:pt>
                <c:pt idx="12">
                  <c:v>214</c:v>
                </c:pt>
                <c:pt idx="13">
                  <c:v>397</c:v>
                </c:pt>
                <c:pt idx="14">
                  <c:v>414</c:v>
                </c:pt>
                <c:pt idx="15">
                  <c:v>616</c:v>
                </c:pt>
                <c:pt idx="16">
                  <c:v>737</c:v>
                </c:pt>
                <c:pt idx="17">
                  <c:v>742</c:v>
                </c:pt>
                <c:pt idx="18">
                  <c:v>1014</c:v>
                </c:pt>
                <c:pt idx="19">
                  <c:v>1118</c:v>
                </c:pt>
                <c:pt idx="20">
                  <c:v>1508</c:v>
                </c:pt>
                <c:pt idx="21">
                  <c:v>1883</c:v>
                </c:pt>
                <c:pt idx="22">
                  <c:v>2134</c:v>
                </c:pt>
                <c:pt idx="23">
                  <c:v>2156</c:v>
                </c:pt>
                <c:pt idx="24">
                  <c:v>2164</c:v>
                </c:pt>
                <c:pt idx="25">
                  <c:v>2248</c:v>
                </c:pt>
                <c:pt idx="26">
                  <c:v>2700</c:v>
                </c:pt>
                <c:pt idx="27">
                  <c:v>3911</c:v>
                </c:pt>
                <c:pt idx="28">
                  <c:v>4392</c:v>
                </c:pt>
                <c:pt idx="29">
                  <c:v>6022</c:v>
                </c:pt>
                <c:pt idx="30">
                  <c:v>11298</c:v>
                </c:pt>
                <c:pt idx="31">
                  <c:v>12341</c:v>
                </c:pt>
              </c:numCache>
            </c:numRef>
          </c:val>
          <c:extLst>
            <c:ext xmlns:c16="http://schemas.microsoft.com/office/drawing/2014/chart" uri="{C3380CC4-5D6E-409C-BE32-E72D297353CC}">
              <c16:uniqueId val="{00000008-A656-458B-AA9B-3F4A7026F94D}"/>
            </c:ext>
          </c:extLst>
        </c:ser>
        <c:dLbls>
          <c:showLegendKey val="0"/>
          <c:showVal val="0"/>
          <c:showCatName val="0"/>
          <c:showSerName val="0"/>
          <c:showPercent val="0"/>
          <c:showBubbleSize val="0"/>
        </c:dLbls>
        <c:gapWidth val="80"/>
        <c:axId val="164517376"/>
        <c:axId val="164518912"/>
      </c:barChart>
      <c:catAx>
        <c:axId val="16451737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s-MX"/>
          </a:p>
        </c:txPr>
        <c:crossAx val="164518912"/>
        <c:crosses val="autoZero"/>
        <c:auto val="1"/>
        <c:lblAlgn val="ctr"/>
        <c:lblOffset val="100"/>
        <c:noMultiLvlLbl val="0"/>
      </c:catAx>
      <c:valAx>
        <c:axId val="164518912"/>
        <c:scaling>
          <c:orientation val="minMax"/>
        </c:scaling>
        <c:delete val="1"/>
        <c:axPos val="b"/>
        <c:numFmt formatCode="#,##0" sourceLinked="1"/>
        <c:majorTickMark val="out"/>
        <c:minorTickMark val="none"/>
        <c:tickLblPos val="nextTo"/>
        <c:crossAx val="16451737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800819526100125E-2"/>
          <c:y val="9.6498012238639908E-2"/>
          <c:w val="0.94125126195142228"/>
          <c:h val="0.68014708077230979"/>
        </c:manualLayout>
      </c:layout>
      <c:barChart>
        <c:barDir val="col"/>
        <c:grouping val="clustered"/>
        <c:varyColors val="0"/>
        <c:ser>
          <c:idx val="0"/>
          <c:order val="0"/>
          <c:spPr>
            <a:solidFill>
              <a:srgbClr val="7C878E"/>
            </a:solidFill>
            <a:ln>
              <a:noFill/>
            </a:ln>
            <a:effectLst/>
          </c:spPr>
          <c:invertIfNegative val="0"/>
          <c:dPt>
            <c:idx val="0"/>
            <c:invertIfNegative val="0"/>
            <c:bubble3D val="0"/>
            <c:spPr>
              <a:solidFill>
                <a:srgbClr val="FBBB27"/>
              </a:solidFill>
              <a:ln>
                <a:noFill/>
              </a:ln>
              <a:effectLst/>
            </c:spPr>
            <c:extLst>
              <c:ext xmlns:c16="http://schemas.microsoft.com/office/drawing/2014/chart" uri="{C3380CC4-5D6E-409C-BE32-E72D297353CC}">
                <c16:uniqueId val="{00000001-1863-4935-AF1A-BA1348387214}"/>
              </c:ext>
            </c:extLst>
          </c:dPt>
          <c:dPt>
            <c:idx val="5"/>
            <c:invertIfNegative val="0"/>
            <c:bubble3D val="0"/>
            <c:extLst>
              <c:ext xmlns:c16="http://schemas.microsoft.com/office/drawing/2014/chart" uri="{C3380CC4-5D6E-409C-BE32-E72D297353CC}">
                <c16:uniqueId val="{00000002-1863-4935-AF1A-BA1348387214}"/>
              </c:ext>
            </c:extLst>
          </c:dPt>
          <c:dPt>
            <c:idx val="17"/>
            <c:invertIfNegative val="0"/>
            <c:bubble3D val="0"/>
            <c:extLst>
              <c:ext xmlns:c16="http://schemas.microsoft.com/office/drawing/2014/chart" uri="{C3380CC4-5D6E-409C-BE32-E72D297353CC}">
                <c16:uniqueId val="{00000003-1863-4935-AF1A-BA1348387214}"/>
              </c:ext>
            </c:extLst>
          </c:dPt>
          <c:dPt>
            <c:idx val="18"/>
            <c:invertIfNegative val="0"/>
            <c:bubble3D val="0"/>
            <c:extLst>
              <c:ext xmlns:c16="http://schemas.microsoft.com/office/drawing/2014/chart" uri="{C3380CC4-5D6E-409C-BE32-E72D297353CC}">
                <c16:uniqueId val="{00000004-1863-4935-AF1A-BA1348387214}"/>
              </c:ext>
            </c:extLst>
          </c:dPt>
          <c:dPt>
            <c:idx val="30"/>
            <c:invertIfNegative val="0"/>
            <c:bubble3D val="0"/>
            <c:extLst>
              <c:ext xmlns:c16="http://schemas.microsoft.com/office/drawing/2014/chart" uri="{C3380CC4-5D6E-409C-BE32-E72D297353CC}">
                <c16:uniqueId val="{00000005-1863-4935-AF1A-BA1348387214}"/>
              </c:ext>
            </c:extLst>
          </c:dPt>
          <c:dPt>
            <c:idx val="31"/>
            <c:invertIfNegative val="0"/>
            <c:bubble3D val="0"/>
            <c:extLst>
              <c:ext xmlns:c16="http://schemas.microsoft.com/office/drawing/2014/chart" uri="{C3380CC4-5D6E-409C-BE32-E72D297353CC}">
                <c16:uniqueId val="{00000006-1863-4935-AF1A-BA1348387214}"/>
              </c:ext>
            </c:extLst>
          </c:dPt>
          <c:dLbls>
            <c:dLbl>
              <c:idx val="0"/>
              <c:numFmt formatCode="#,##0" sourceLinked="0"/>
              <c:spPr>
                <a:noFill/>
                <a:ln w="25400">
                  <a:noFill/>
                </a:ln>
              </c:spPr>
              <c:txPr>
                <a:bodyPr rot="-5400000"/>
                <a:lstStyle/>
                <a:p>
                  <a:pPr>
                    <a:defRPr b="1"/>
                  </a:pPr>
                  <a:endParaRPr lang="es-MX"/>
                </a:p>
              </c:txPr>
              <c:dLblPos val="outEnd"/>
              <c:showLegendKey val="0"/>
              <c:showVal val="1"/>
              <c:showCatName val="0"/>
              <c:showSerName val="0"/>
              <c:showPercent val="0"/>
              <c:showBubbleSize val="0"/>
              <c:extLst>
                <c:ext xmlns:c16="http://schemas.microsoft.com/office/drawing/2014/chart" uri="{C3380CC4-5D6E-409C-BE32-E72D297353CC}">
                  <c16:uniqueId val="{00000001-1863-4935-AF1A-BA1348387214}"/>
                </c:ext>
              </c:extLst>
            </c:dLbl>
            <c:dLbl>
              <c:idx val="12"/>
              <c:layout>
                <c:manualLayout>
                  <c:x val="0"/>
                  <c:y val="-2.917578409919766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863-4935-AF1A-BA1348387214}"/>
                </c:ext>
              </c:extLst>
            </c:dLbl>
            <c:dLbl>
              <c:idx val="26"/>
              <c:layout>
                <c:manualLayout>
                  <c:x val="0"/>
                  <c:y val="2.917578409919766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3-4935-AF1A-BA1348387214}"/>
                </c:ext>
              </c:extLst>
            </c:dLbl>
            <c:dLbl>
              <c:idx val="30"/>
              <c:layout>
                <c:manualLayout>
                  <c:x val="0"/>
                  <c:y val="-6.167178961748567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3-4935-AF1A-BA1348387214}"/>
                </c:ext>
              </c:extLst>
            </c:dLbl>
            <c:dLbl>
              <c:idx val="31"/>
              <c:layout>
                <c:manualLayout>
                  <c:x val="1.3035958192291842E-2"/>
                  <c:y val="8.420992714025500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3-4935-AF1A-BA1348387214}"/>
                </c:ext>
              </c:extLst>
            </c:dLbl>
            <c:numFmt formatCode="#,##0" sourceLinked="0"/>
            <c:spPr>
              <a:noFill/>
              <a:ln w="25400">
                <a:noFill/>
              </a:ln>
            </c:spPr>
            <c:txPr>
              <a:bodyPr rot="-5400000"/>
              <a:lstStyle/>
              <a:p>
                <a:pPr>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'F12'!$A$6:$A$37</c:f>
              <c:strCache>
                <c:ptCount val="32"/>
                <c:pt idx="0">
                  <c:v>Jalisco</c:v>
                </c:pt>
                <c:pt idx="1">
                  <c:v>Nuevo León</c:v>
                </c:pt>
                <c:pt idx="2">
                  <c:v>Sonora</c:v>
                </c:pt>
                <c:pt idx="3">
                  <c:v>Baja California</c:v>
                </c:pt>
                <c:pt idx="4">
                  <c:v>Querétaro</c:v>
                </c:pt>
                <c:pt idx="5">
                  <c:v>Guanajuato</c:v>
                </c:pt>
                <c:pt idx="6">
                  <c:v>Ciudad de México</c:v>
                </c:pt>
                <c:pt idx="7">
                  <c:v>Chihuahua</c:v>
                </c:pt>
                <c:pt idx="8">
                  <c:v>Quintana Roo</c:v>
                </c:pt>
                <c:pt idx="9">
                  <c:v>Nayarit</c:v>
                </c:pt>
                <c:pt idx="10">
                  <c:v>Sinaloa</c:v>
                </c:pt>
                <c:pt idx="11">
                  <c:v>Coahuila</c:v>
                </c:pt>
                <c:pt idx="12">
                  <c:v>San Luis Potosí</c:v>
                </c:pt>
                <c:pt idx="13">
                  <c:v>Hidalgo</c:v>
                </c:pt>
                <c:pt idx="14">
                  <c:v>Tamaulipas</c:v>
                </c:pt>
                <c:pt idx="15">
                  <c:v>Aguascalientes</c:v>
                </c:pt>
                <c:pt idx="16">
                  <c:v>Michoacán</c:v>
                </c:pt>
                <c:pt idx="17">
                  <c:v>Yucatán</c:v>
                </c:pt>
                <c:pt idx="18">
                  <c:v>Puebla</c:v>
                </c:pt>
                <c:pt idx="19">
                  <c:v>Veracruz</c:v>
                </c:pt>
                <c:pt idx="20">
                  <c:v>Estado de México</c:v>
                </c:pt>
                <c:pt idx="21">
                  <c:v>Campeche</c:v>
                </c:pt>
                <c:pt idx="22">
                  <c:v>Baja California Sur</c:v>
                </c:pt>
                <c:pt idx="23">
                  <c:v>Durango</c:v>
                </c:pt>
                <c:pt idx="24">
                  <c:v>Oaxaca</c:v>
                </c:pt>
                <c:pt idx="25">
                  <c:v>Zacatecas</c:v>
                </c:pt>
                <c:pt idx="26">
                  <c:v>Tabasco</c:v>
                </c:pt>
                <c:pt idx="27">
                  <c:v>Tlaxcala</c:v>
                </c:pt>
                <c:pt idx="28">
                  <c:v>Colima</c:v>
                </c:pt>
                <c:pt idx="29">
                  <c:v>Morelos</c:v>
                </c:pt>
                <c:pt idx="30">
                  <c:v>Chiapas</c:v>
                </c:pt>
                <c:pt idx="31">
                  <c:v>Guerrero</c:v>
                </c:pt>
              </c:strCache>
            </c:strRef>
          </c:cat>
          <c:val>
            <c:numRef>
              <c:f>'F12'!$B$6:$B$37</c:f>
              <c:numCache>
                <c:formatCode>#,##0</c:formatCode>
                <c:ptCount val="32"/>
                <c:pt idx="0">
                  <c:v>35144</c:v>
                </c:pt>
                <c:pt idx="1">
                  <c:v>31141</c:v>
                </c:pt>
                <c:pt idx="2">
                  <c:v>27268</c:v>
                </c:pt>
                <c:pt idx="3">
                  <c:v>20017</c:v>
                </c:pt>
                <c:pt idx="4">
                  <c:v>19826</c:v>
                </c:pt>
                <c:pt idx="5">
                  <c:v>16847</c:v>
                </c:pt>
                <c:pt idx="6">
                  <c:v>13883</c:v>
                </c:pt>
                <c:pt idx="7">
                  <c:v>12343</c:v>
                </c:pt>
                <c:pt idx="8">
                  <c:v>10898</c:v>
                </c:pt>
                <c:pt idx="9">
                  <c:v>9424</c:v>
                </c:pt>
                <c:pt idx="10">
                  <c:v>9061</c:v>
                </c:pt>
                <c:pt idx="11">
                  <c:v>8531</c:v>
                </c:pt>
                <c:pt idx="12">
                  <c:v>7269</c:v>
                </c:pt>
                <c:pt idx="13">
                  <c:v>6832</c:v>
                </c:pt>
                <c:pt idx="14">
                  <c:v>6088</c:v>
                </c:pt>
                <c:pt idx="15">
                  <c:v>5548</c:v>
                </c:pt>
                <c:pt idx="16">
                  <c:v>5512</c:v>
                </c:pt>
                <c:pt idx="17">
                  <c:v>4772</c:v>
                </c:pt>
                <c:pt idx="18">
                  <c:v>4469</c:v>
                </c:pt>
                <c:pt idx="19">
                  <c:v>3985</c:v>
                </c:pt>
                <c:pt idx="20">
                  <c:v>3537</c:v>
                </c:pt>
                <c:pt idx="21">
                  <c:v>3368</c:v>
                </c:pt>
                <c:pt idx="22">
                  <c:v>3362</c:v>
                </c:pt>
                <c:pt idx="23">
                  <c:v>2533</c:v>
                </c:pt>
                <c:pt idx="24">
                  <c:v>2077</c:v>
                </c:pt>
                <c:pt idx="25">
                  <c:v>1513</c:v>
                </c:pt>
                <c:pt idx="26">
                  <c:v>997</c:v>
                </c:pt>
                <c:pt idx="27">
                  <c:v>865</c:v>
                </c:pt>
                <c:pt idx="28">
                  <c:v>824</c:v>
                </c:pt>
                <c:pt idx="29">
                  <c:v>-1265</c:v>
                </c:pt>
                <c:pt idx="30">
                  <c:v>-2889</c:v>
                </c:pt>
                <c:pt idx="31">
                  <c:v>-4637</c:v>
                </c:pt>
              </c:numCache>
            </c:numRef>
          </c:val>
          <c:extLst>
            <c:ext xmlns:c16="http://schemas.microsoft.com/office/drawing/2014/chart" uri="{C3380CC4-5D6E-409C-BE32-E72D297353CC}">
              <c16:uniqueId val="{00000009-1863-4935-AF1A-BA1348387214}"/>
            </c:ext>
          </c:extLst>
        </c:ser>
        <c:dLbls>
          <c:showLegendKey val="0"/>
          <c:showVal val="0"/>
          <c:showCatName val="0"/>
          <c:showSerName val="0"/>
          <c:showPercent val="0"/>
          <c:showBubbleSize val="0"/>
        </c:dLbls>
        <c:gapWidth val="80"/>
        <c:overlap val="-27"/>
        <c:axId val="49441024"/>
        <c:axId val="49446912"/>
      </c:barChart>
      <c:catAx>
        <c:axId val="494410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a:pPr>
            <a:endParaRPr lang="es-MX"/>
          </a:p>
        </c:txPr>
        <c:crossAx val="49446912"/>
        <c:crosses val="autoZero"/>
        <c:auto val="1"/>
        <c:lblAlgn val="ctr"/>
        <c:lblOffset val="100"/>
        <c:noMultiLvlLbl val="0"/>
      </c:catAx>
      <c:valAx>
        <c:axId val="49446912"/>
        <c:scaling>
          <c:orientation val="minMax"/>
        </c:scaling>
        <c:delete val="1"/>
        <c:axPos val="l"/>
        <c:numFmt formatCode="#,##0" sourceLinked="1"/>
        <c:majorTickMark val="out"/>
        <c:minorTickMark val="none"/>
        <c:tickLblPos val="nextTo"/>
        <c:crossAx val="4944102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7C878E"/>
            </a:solidFill>
            <a:ln>
              <a:noFill/>
            </a:ln>
            <a:effectLst/>
          </c:spPr>
          <c:invertIfNegative val="0"/>
          <c:dPt>
            <c:idx val="0"/>
            <c:invertIfNegative val="0"/>
            <c:bubble3D val="0"/>
            <c:extLst>
              <c:ext xmlns:c16="http://schemas.microsoft.com/office/drawing/2014/chart" uri="{C3380CC4-5D6E-409C-BE32-E72D297353CC}">
                <c16:uniqueId val="{00000000-EF90-4F41-9CF5-78B6F76C1A65}"/>
              </c:ext>
            </c:extLst>
          </c:dPt>
          <c:dPt>
            <c:idx val="1"/>
            <c:invertIfNegative val="0"/>
            <c:bubble3D val="0"/>
            <c:spPr>
              <a:solidFill>
                <a:srgbClr val="FBBB27"/>
              </a:solidFill>
              <a:ln>
                <a:noFill/>
              </a:ln>
              <a:effectLst/>
            </c:spPr>
            <c:extLst>
              <c:ext xmlns:c16="http://schemas.microsoft.com/office/drawing/2014/chart" uri="{C3380CC4-5D6E-409C-BE32-E72D297353CC}">
                <c16:uniqueId val="{00000002-EF90-4F41-9CF5-78B6F76C1A65}"/>
              </c:ext>
            </c:extLst>
          </c:dPt>
          <c:dPt>
            <c:idx val="14"/>
            <c:invertIfNegative val="0"/>
            <c:bubble3D val="0"/>
            <c:extLst>
              <c:ext xmlns:c16="http://schemas.microsoft.com/office/drawing/2014/chart" uri="{C3380CC4-5D6E-409C-BE32-E72D297353CC}">
                <c16:uniqueId val="{00000003-EF90-4F41-9CF5-78B6F76C1A65}"/>
              </c:ext>
            </c:extLst>
          </c:dPt>
          <c:dPt>
            <c:idx val="17"/>
            <c:invertIfNegative val="0"/>
            <c:bubble3D val="0"/>
            <c:extLst>
              <c:ext xmlns:c16="http://schemas.microsoft.com/office/drawing/2014/chart" uri="{C3380CC4-5D6E-409C-BE32-E72D297353CC}">
                <c16:uniqueId val="{00000004-EF90-4F41-9CF5-78B6F76C1A65}"/>
              </c:ext>
            </c:extLst>
          </c:dPt>
          <c:dPt>
            <c:idx val="18"/>
            <c:invertIfNegative val="0"/>
            <c:bubble3D val="0"/>
            <c:extLst>
              <c:ext xmlns:c16="http://schemas.microsoft.com/office/drawing/2014/chart" uri="{C3380CC4-5D6E-409C-BE32-E72D297353CC}">
                <c16:uniqueId val="{00000005-EF90-4F41-9CF5-78B6F76C1A65}"/>
              </c:ext>
            </c:extLst>
          </c:dPt>
          <c:dLbls>
            <c:dLbl>
              <c:idx val="0"/>
              <c:numFmt formatCode="#,##0" sourceLinked="0"/>
              <c:spPr>
                <a:noFill/>
                <a:ln w="25400">
                  <a:noFill/>
                </a:ln>
              </c:spPr>
              <c:txPr>
                <a:bodyPr rot="-5400000"/>
                <a:lstStyle/>
                <a:p>
                  <a:pPr>
                    <a:defRPr sz="750"/>
                  </a:pPr>
                  <a:endParaRPr lang="es-MX"/>
                </a:p>
              </c:txPr>
              <c:dLblPos val="outEnd"/>
              <c:showLegendKey val="0"/>
              <c:showVal val="1"/>
              <c:showCatName val="0"/>
              <c:showSerName val="0"/>
              <c:showPercent val="0"/>
              <c:showBubbleSize val="0"/>
              <c:extLst>
                <c:ext xmlns:c16="http://schemas.microsoft.com/office/drawing/2014/chart" uri="{C3380CC4-5D6E-409C-BE32-E72D297353CC}">
                  <c16:uniqueId val="{00000000-EF90-4F41-9CF5-78B6F76C1A65}"/>
                </c:ext>
              </c:extLst>
            </c:dLbl>
            <c:dLbl>
              <c:idx val="1"/>
              <c:numFmt formatCode="#,##0" sourceLinked="0"/>
              <c:spPr>
                <a:noFill/>
                <a:ln w="25400">
                  <a:noFill/>
                </a:ln>
              </c:spPr>
              <c:txPr>
                <a:bodyPr rot="-5400000"/>
                <a:lstStyle/>
                <a:p>
                  <a:pPr>
                    <a:defRPr b="1"/>
                  </a:pPr>
                  <a:endParaRPr lang="es-MX"/>
                </a:p>
              </c:txPr>
              <c:dLblPos val="outEnd"/>
              <c:showLegendKey val="0"/>
              <c:showVal val="1"/>
              <c:showCatName val="0"/>
              <c:showSerName val="0"/>
              <c:showPercent val="0"/>
              <c:showBubbleSize val="0"/>
              <c:extLst>
                <c:ext xmlns:c16="http://schemas.microsoft.com/office/drawing/2014/chart" uri="{C3380CC4-5D6E-409C-BE32-E72D297353CC}">
                  <c16:uniqueId val="{00000002-EF90-4F41-9CF5-78B6F76C1A65}"/>
                </c:ext>
              </c:extLst>
            </c:dLbl>
            <c:numFmt formatCode="#,##0" sourceLinked="0"/>
            <c:spPr>
              <a:noFill/>
              <a:ln w="25400">
                <a:noFill/>
              </a:ln>
            </c:spPr>
            <c:txPr>
              <a:bodyPr rot="-5400000"/>
              <a:lstStyle/>
              <a:p>
                <a:pPr>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'F13'!$A$6:$A$37</c:f>
              <c:strCache>
                <c:ptCount val="32"/>
                <c:pt idx="0">
                  <c:v>Ciudad de México</c:v>
                </c:pt>
                <c:pt idx="1">
                  <c:v>Jalisco</c:v>
                </c:pt>
                <c:pt idx="2">
                  <c:v>Nuevo León</c:v>
                </c:pt>
                <c:pt idx="3">
                  <c:v>Estado de México</c:v>
                </c:pt>
                <c:pt idx="4">
                  <c:v>Guanajuato</c:v>
                </c:pt>
                <c:pt idx="5">
                  <c:v>Baja California</c:v>
                </c:pt>
                <c:pt idx="6">
                  <c:v>Chihuahua</c:v>
                </c:pt>
                <c:pt idx="7">
                  <c:v>Coahuila</c:v>
                </c:pt>
                <c:pt idx="8">
                  <c:v>Veracruz</c:v>
                </c:pt>
                <c:pt idx="9">
                  <c:v>Tamaulipas</c:v>
                </c:pt>
                <c:pt idx="10">
                  <c:v>Sonora</c:v>
                </c:pt>
                <c:pt idx="11">
                  <c:v>Puebla</c:v>
                </c:pt>
                <c:pt idx="12">
                  <c:v>Querétaro</c:v>
                </c:pt>
                <c:pt idx="13">
                  <c:v>Sinaloa</c:v>
                </c:pt>
                <c:pt idx="14">
                  <c:v>Quintana Roo</c:v>
                </c:pt>
                <c:pt idx="15">
                  <c:v>Michoacán</c:v>
                </c:pt>
                <c:pt idx="16">
                  <c:v>San Luis Potosí</c:v>
                </c:pt>
                <c:pt idx="17">
                  <c:v>Yucatán</c:v>
                </c:pt>
                <c:pt idx="18">
                  <c:v>Aguascalientes</c:v>
                </c:pt>
                <c:pt idx="19">
                  <c:v>Durango</c:v>
                </c:pt>
                <c:pt idx="20">
                  <c:v>Hidalgo</c:v>
                </c:pt>
                <c:pt idx="21">
                  <c:v>Chiapas</c:v>
                </c:pt>
                <c:pt idx="22">
                  <c:v>Oaxaca</c:v>
                </c:pt>
                <c:pt idx="23">
                  <c:v>Morelos</c:v>
                </c:pt>
                <c:pt idx="24">
                  <c:v>Zacatecas</c:v>
                </c:pt>
                <c:pt idx="25">
                  <c:v>Baja California Sur</c:v>
                </c:pt>
                <c:pt idx="26">
                  <c:v>Tabasco</c:v>
                </c:pt>
                <c:pt idx="27">
                  <c:v>Guerrero</c:v>
                </c:pt>
                <c:pt idx="28">
                  <c:v>Nayarit</c:v>
                </c:pt>
                <c:pt idx="29">
                  <c:v>Colima</c:v>
                </c:pt>
                <c:pt idx="30">
                  <c:v>Campeche</c:v>
                </c:pt>
                <c:pt idx="31">
                  <c:v>Tlaxcala</c:v>
                </c:pt>
              </c:strCache>
            </c:strRef>
          </c:cat>
          <c:val>
            <c:numRef>
              <c:f>'F13'!$B$6:$B$37</c:f>
              <c:numCache>
                <c:formatCode>#,##0</c:formatCode>
                <c:ptCount val="32"/>
                <c:pt idx="0">
                  <c:v>3424724</c:v>
                </c:pt>
                <c:pt idx="1">
                  <c:v>1796144</c:v>
                </c:pt>
                <c:pt idx="2">
                  <c:v>1639332</c:v>
                </c:pt>
                <c:pt idx="3">
                  <c:v>1630733</c:v>
                </c:pt>
                <c:pt idx="4">
                  <c:v>1011717</c:v>
                </c:pt>
                <c:pt idx="5">
                  <c:v>897462</c:v>
                </c:pt>
                <c:pt idx="6">
                  <c:v>895211</c:v>
                </c:pt>
                <c:pt idx="7">
                  <c:v>788111</c:v>
                </c:pt>
                <c:pt idx="8">
                  <c:v>756644</c:v>
                </c:pt>
                <c:pt idx="9">
                  <c:v>680351</c:v>
                </c:pt>
                <c:pt idx="10">
                  <c:v>634408</c:v>
                </c:pt>
                <c:pt idx="11">
                  <c:v>624657</c:v>
                </c:pt>
                <c:pt idx="12">
                  <c:v>596684</c:v>
                </c:pt>
                <c:pt idx="13">
                  <c:v>571260</c:v>
                </c:pt>
                <c:pt idx="14">
                  <c:v>458246</c:v>
                </c:pt>
                <c:pt idx="15">
                  <c:v>453436</c:v>
                </c:pt>
                <c:pt idx="16">
                  <c:v>447085</c:v>
                </c:pt>
                <c:pt idx="17">
                  <c:v>379204</c:v>
                </c:pt>
                <c:pt idx="18">
                  <c:v>326846</c:v>
                </c:pt>
                <c:pt idx="19">
                  <c:v>246184</c:v>
                </c:pt>
                <c:pt idx="20">
                  <c:v>233761</c:v>
                </c:pt>
                <c:pt idx="21">
                  <c:v>222778</c:v>
                </c:pt>
                <c:pt idx="22">
                  <c:v>217568</c:v>
                </c:pt>
                <c:pt idx="23">
                  <c:v>210847</c:v>
                </c:pt>
                <c:pt idx="24">
                  <c:v>186757</c:v>
                </c:pt>
                <c:pt idx="25">
                  <c:v>184960</c:v>
                </c:pt>
                <c:pt idx="26">
                  <c:v>166573</c:v>
                </c:pt>
                <c:pt idx="27">
                  <c:v>153156</c:v>
                </c:pt>
                <c:pt idx="28">
                  <c:v>148232</c:v>
                </c:pt>
                <c:pt idx="29">
                  <c:v>134945</c:v>
                </c:pt>
                <c:pt idx="30">
                  <c:v>128648</c:v>
                </c:pt>
                <c:pt idx="31">
                  <c:v>101844</c:v>
                </c:pt>
              </c:numCache>
            </c:numRef>
          </c:val>
          <c:extLst>
            <c:ext xmlns:c16="http://schemas.microsoft.com/office/drawing/2014/chart" uri="{C3380CC4-5D6E-409C-BE32-E72D297353CC}">
              <c16:uniqueId val="{00000006-EF90-4F41-9CF5-78B6F76C1A65}"/>
            </c:ext>
          </c:extLst>
        </c:ser>
        <c:dLbls>
          <c:showLegendKey val="0"/>
          <c:showVal val="0"/>
          <c:showCatName val="0"/>
          <c:showSerName val="0"/>
          <c:showPercent val="0"/>
          <c:showBubbleSize val="0"/>
        </c:dLbls>
        <c:gapWidth val="80"/>
        <c:overlap val="-27"/>
        <c:axId val="49686016"/>
        <c:axId val="49687552"/>
      </c:barChart>
      <c:catAx>
        <c:axId val="4968601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a:pPr>
            <a:endParaRPr lang="es-MX"/>
          </a:p>
        </c:txPr>
        <c:crossAx val="49687552"/>
        <c:crosses val="autoZero"/>
        <c:auto val="1"/>
        <c:lblAlgn val="ctr"/>
        <c:lblOffset val="100"/>
        <c:noMultiLvlLbl val="0"/>
      </c:catAx>
      <c:valAx>
        <c:axId val="49687552"/>
        <c:scaling>
          <c:orientation val="minMax"/>
        </c:scaling>
        <c:delete val="1"/>
        <c:axPos val="l"/>
        <c:numFmt formatCode="#,##0" sourceLinked="1"/>
        <c:majorTickMark val="out"/>
        <c:minorTickMark val="none"/>
        <c:tickLblPos val="nextTo"/>
        <c:crossAx val="4968601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7709164307217499E-2"/>
          <c:y val="0.18551639913905363"/>
          <c:w val="0.89966840367081913"/>
          <c:h val="0.54751260804441326"/>
        </c:manualLayout>
      </c:layout>
      <c:barChart>
        <c:barDir val="col"/>
        <c:grouping val="clustered"/>
        <c:varyColors val="0"/>
        <c:ser>
          <c:idx val="0"/>
          <c:order val="0"/>
          <c:tx>
            <c:strRef>
              <c:f>'F14'!$A$6</c:f>
              <c:strCache>
                <c:ptCount val="1"/>
                <c:pt idx="0">
                  <c:v>2013</c:v>
                </c:pt>
              </c:strCache>
            </c:strRef>
          </c:tx>
          <c:spPr>
            <a:solidFill>
              <a:srgbClr val="FBBB27"/>
            </a:solidFill>
          </c:spPr>
          <c:invertIfNegative val="0"/>
          <c:dLbls>
            <c:dLbl>
              <c:idx val="0"/>
              <c:layout>
                <c:manualLayout>
                  <c:x val="-3.397027600849257E-3"/>
                  <c:y val="-8.08080808080808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A1D-4C21-A591-4AEFD6A420E6}"/>
                </c:ext>
              </c:extLst>
            </c:dLbl>
            <c:dLbl>
              <c:idx val="1"/>
              <c:layout>
                <c:manualLayout>
                  <c:x val="-5.0955414012738851E-3"/>
                  <c:y val="3.7036609186967251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A1D-4C21-A591-4AEFD6A420E6}"/>
                </c:ext>
              </c:extLst>
            </c:dLbl>
            <c:dLbl>
              <c:idx val="2"/>
              <c:layout>
                <c:manualLayout>
                  <c:x val="-3.397027600849257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A1D-4C21-A591-4AEFD6A420E6}"/>
                </c:ext>
              </c:extLst>
            </c:dLbl>
            <c:dLbl>
              <c:idx val="3"/>
              <c:layout>
                <c:manualLayout>
                  <c:x val="-5.0955414012738851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A1D-4C21-A591-4AEFD6A420E6}"/>
                </c:ext>
              </c:extLst>
            </c:dLbl>
            <c:spPr>
              <a:noFill/>
              <a:ln>
                <a:noFill/>
              </a:ln>
              <a:effectLst/>
            </c:spPr>
            <c:txPr>
              <a:bodyPr rot="-5400000" vert="horz"/>
              <a:lstStyle/>
              <a:p>
                <a:pPr>
                  <a:defRPr sz="700"/>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'F14'!$B$5:$I$5</c:f>
              <c:strCache>
                <c:ptCount val="8"/>
                <c:pt idx="0">
                  <c:v>Agricultura, ganadería, silvicultura, pesca y caza</c:v>
                </c:pt>
                <c:pt idx="1">
                  <c:v>Comercio</c:v>
                </c:pt>
                <c:pt idx="2">
                  <c:v>Industria de la construcción</c:v>
                </c:pt>
                <c:pt idx="3">
                  <c:v>Industria eléctrica, captación y suministro de agua potable</c:v>
                </c:pt>
                <c:pt idx="4">
                  <c:v>Industrias de transformación</c:v>
                </c:pt>
                <c:pt idx="5">
                  <c:v>Industrias extractivas</c:v>
                </c:pt>
                <c:pt idx="6">
                  <c:v>Servicios</c:v>
                </c:pt>
                <c:pt idx="7">
                  <c:v>Transportes y comunicaciones</c:v>
                </c:pt>
              </c:strCache>
            </c:strRef>
          </c:cat>
          <c:val>
            <c:numRef>
              <c:f>'F14'!$B$6:$I$6</c:f>
              <c:numCache>
                <c:formatCode>#,##0</c:formatCode>
                <c:ptCount val="8"/>
                <c:pt idx="0">
                  <c:v>70246</c:v>
                </c:pt>
                <c:pt idx="1">
                  <c:v>282499</c:v>
                </c:pt>
                <c:pt idx="2">
                  <c:v>98394</c:v>
                </c:pt>
                <c:pt idx="3">
                  <c:v>9369</c:v>
                </c:pt>
                <c:pt idx="4">
                  <c:v>347298</c:v>
                </c:pt>
                <c:pt idx="5">
                  <c:v>3034</c:v>
                </c:pt>
                <c:pt idx="6">
                  <c:v>523456</c:v>
                </c:pt>
                <c:pt idx="7">
                  <c:v>62952</c:v>
                </c:pt>
              </c:numCache>
            </c:numRef>
          </c:val>
          <c:extLst>
            <c:ext xmlns:c16="http://schemas.microsoft.com/office/drawing/2014/chart" uri="{C3380CC4-5D6E-409C-BE32-E72D297353CC}">
              <c16:uniqueId val="{00000004-FA1D-4C21-A591-4AEFD6A420E6}"/>
            </c:ext>
          </c:extLst>
        </c:ser>
        <c:ser>
          <c:idx val="1"/>
          <c:order val="1"/>
          <c:tx>
            <c:strRef>
              <c:f>'F14'!$A$7</c:f>
              <c:strCache>
                <c:ptCount val="1"/>
                <c:pt idx="0">
                  <c:v>2014</c:v>
                </c:pt>
              </c:strCache>
            </c:strRef>
          </c:tx>
          <c:spPr>
            <a:solidFill>
              <a:srgbClr val="FAD496"/>
            </a:solidFill>
          </c:spPr>
          <c:invertIfNegative val="0"/>
          <c:dLbls>
            <c:spPr>
              <a:noFill/>
              <a:ln>
                <a:noFill/>
              </a:ln>
              <a:effectLst/>
            </c:spPr>
            <c:txPr>
              <a:bodyPr rot="-5400000" vert="horz"/>
              <a:lstStyle/>
              <a:p>
                <a:pPr>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'F14'!$B$5:$I$5</c:f>
              <c:strCache>
                <c:ptCount val="8"/>
                <c:pt idx="0">
                  <c:v>Agricultura, ganadería, silvicultura, pesca y caza</c:v>
                </c:pt>
                <c:pt idx="1">
                  <c:v>Comercio</c:v>
                </c:pt>
                <c:pt idx="2">
                  <c:v>Industria de la construcción</c:v>
                </c:pt>
                <c:pt idx="3">
                  <c:v>Industria eléctrica, captación y suministro de agua potable</c:v>
                </c:pt>
                <c:pt idx="4">
                  <c:v>Industrias de transformación</c:v>
                </c:pt>
                <c:pt idx="5">
                  <c:v>Industrias extractivas</c:v>
                </c:pt>
                <c:pt idx="6">
                  <c:v>Servicios</c:v>
                </c:pt>
                <c:pt idx="7">
                  <c:v>Transportes y comunicaciones</c:v>
                </c:pt>
              </c:strCache>
            </c:strRef>
          </c:cat>
          <c:val>
            <c:numRef>
              <c:f>'F14'!$B$7:$I$7</c:f>
              <c:numCache>
                <c:formatCode>#,##0</c:formatCode>
                <c:ptCount val="8"/>
                <c:pt idx="0">
                  <c:v>77509</c:v>
                </c:pt>
                <c:pt idx="1">
                  <c:v>295797</c:v>
                </c:pt>
                <c:pt idx="2">
                  <c:v>107248</c:v>
                </c:pt>
                <c:pt idx="3">
                  <c:v>9548</c:v>
                </c:pt>
                <c:pt idx="4">
                  <c:v>363344</c:v>
                </c:pt>
                <c:pt idx="5">
                  <c:v>2860</c:v>
                </c:pt>
                <c:pt idx="6">
                  <c:v>540644</c:v>
                </c:pt>
                <c:pt idx="7">
                  <c:v>66390</c:v>
                </c:pt>
              </c:numCache>
            </c:numRef>
          </c:val>
          <c:extLst>
            <c:ext xmlns:c16="http://schemas.microsoft.com/office/drawing/2014/chart" uri="{C3380CC4-5D6E-409C-BE32-E72D297353CC}">
              <c16:uniqueId val="{00000005-FA1D-4C21-A591-4AEFD6A420E6}"/>
            </c:ext>
          </c:extLst>
        </c:ser>
        <c:ser>
          <c:idx val="2"/>
          <c:order val="2"/>
          <c:tx>
            <c:strRef>
              <c:f>'F14'!$A$8</c:f>
              <c:strCache>
                <c:ptCount val="1"/>
                <c:pt idx="0">
                  <c:v>2015</c:v>
                </c:pt>
              </c:strCache>
            </c:strRef>
          </c:tx>
          <c:spPr>
            <a:solidFill>
              <a:srgbClr val="95682B"/>
            </a:solidFill>
          </c:spPr>
          <c:invertIfNegative val="0"/>
          <c:dPt>
            <c:idx val="6"/>
            <c:invertIfNegative val="0"/>
            <c:bubble3D val="0"/>
            <c:extLst>
              <c:ext xmlns:c16="http://schemas.microsoft.com/office/drawing/2014/chart" uri="{C3380CC4-5D6E-409C-BE32-E72D297353CC}">
                <c16:uniqueId val="{00000006-FA1D-4C21-A591-4AEFD6A420E6}"/>
              </c:ext>
            </c:extLst>
          </c:dPt>
          <c:dLbls>
            <c:spPr>
              <a:noFill/>
              <a:ln>
                <a:noFill/>
              </a:ln>
              <a:effectLst/>
            </c:spPr>
            <c:txPr>
              <a:bodyPr rot="-5400000" vert="horz"/>
              <a:lstStyle/>
              <a:p>
                <a:pPr>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'F14'!$B$5:$I$5</c:f>
              <c:strCache>
                <c:ptCount val="8"/>
                <c:pt idx="0">
                  <c:v>Agricultura, ganadería, silvicultura, pesca y caza</c:v>
                </c:pt>
                <c:pt idx="1">
                  <c:v>Comercio</c:v>
                </c:pt>
                <c:pt idx="2">
                  <c:v>Industria de la construcción</c:v>
                </c:pt>
                <c:pt idx="3">
                  <c:v>Industria eléctrica, captación y suministro de agua potable</c:v>
                </c:pt>
                <c:pt idx="4">
                  <c:v>Industrias de transformación</c:v>
                </c:pt>
                <c:pt idx="5">
                  <c:v>Industrias extractivas</c:v>
                </c:pt>
                <c:pt idx="6">
                  <c:v>Servicios</c:v>
                </c:pt>
                <c:pt idx="7">
                  <c:v>Transportes y comunicaciones</c:v>
                </c:pt>
              </c:strCache>
            </c:strRef>
          </c:cat>
          <c:val>
            <c:numRef>
              <c:f>'F14'!$B$8:$I$8</c:f>
              <c:numCache>
                <c:formatCode>#,##0</c:formatCode>
                <c:ptCount val="8"/>
                <c:pt idx="0">
                  <c:v>82606</c:v>
                </c:pt>
                <c:pt idx="1">
                  <c:v>312586</c:v>
                </c:pt>
                <c:pt idx="2">
                  <c:v>119587</c:v>
                </c:pt>
                <c:pt idx="3">
                  <c:v>9329</c:v>
                </c:pt>
                <c:pt idx="4">
                  <c:v>385457</c:v>
                </c:pt>
                <c:pt idx="5">
                  <c:v>2875</c:v>
                </c:pt>
                <c:pt idx="6">
                  <c:v>551836</c:v>
                </c:pt>
                <c:pt idx="7">
                  <c:v>70979</c:v>
                </c:pt>
              </c:numCache>
            </c:numRef>
          </c:val>
          <c:extLst>
            <c:ext xmlns:c16="http://schemas.microsoft.com/office/drawing/2014/chart" uri="{C3380CC4-5D6E-409C-BE32-E72D297353CC}">
              <c16:uniqueId val="{00000007-FA1D-4C21-A591-4AEFD6A420E6}"/>
            </c:ext>
          </c:extLst>
        </c:ser>
        <c:ser>
          <c:idx val="3"/>
          <c:order val="3"/>
          <c:tx>
            <c:strRef>
              <c:f>'F14'!$A$9</c:f>
              <c:strCache>
                <c:ptCount val="1"/>
                <c:pt idx="0">
                  <c:v>2016</c:v>
                </c:pt>
              </c:strCache>
            </c:strRef>
          </c:tx>
          <c:spPr>
            <a:solidFill>
              <a:srgbClr val="C49500"/>
            </a:solidFill>
          </c:spPr>
          <c:invertIfNegative val="0"/>
          <c:dLbls>
            <c:spPr>
              <a:noFill/>
              <a:ln>
                <a:noFill/>
              </a:ln>
              <a:effectLst/>
            </c:spPr>
            <c:txPr>
              <a:bodyPr rot="-5400000" vert="horz"/>
              <a:lstStyle/>
              <a:p>
                <a:pPr>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'F14'!$B$5:$I$5</c:f>
              <c:strCache>
                <c:ptCount val="8"/>
                <c:pt idx="0">
                  <c:v>Agricultura, ganadería, silvicultura, pesca y caza</c:v>
                </c:pt>
                <c:pt idx="1">
                  <c:v>Comercio</c:v>
                </c:pt>
                <c:pt idx="2">
                  <c:v>Industria de la construcción</c:v>
                </c:pt>
                <c:pt idx="3">
                  <c:v>Industria eléctrica, captación y suministro de agua potable</c:v>
                </c:pt>
                <c:pt idx="4">
                  <c:v>Industrias de transformación</c:v>
                </c:pt>
                <c:pt idx="5">
                  <c:v>Industrias extractivas</c:v>
                </c:pt>
                <c:pt idx="6">
                  <c:v>Servicios</c:v>
                </c:pt>
                <c:pt idx="7">
                  <c:v>Transportes y comunicaciones</c:v>
                </c:pt>
              </c:strCache>
            </c:strRef>
          </c:cat>
          <c:val>
            <c:numRef>
              <c:f>'F14'!$B$9:$I$9</c:f>
              <c:numCache>
                <c:formatCode>#,##0</c:formatCode>
                <c:ptCount val="8"/>
                <c:pt idx="0">
                  <c:v>89558</c:v>
                </c:pt>
                <c:pt idx="1">
                  <c:v>334254</c:v>
                </c:pt>
                <c:pt idx="2">
                  <c:v>130890</c:v>
                </c:pt>
                <c:pt idx="3">
                  <c:v>9329</c:v>
                </c:pt>
                <c:pt idx="4">
                  <c:v>407270</c:v>
                </c:pt>
                <c:pt idx="5">
                  <c:v>3040</c:v>
                </c:pt>
                <c:pt idx="6">
                  <c:v>575641</c:v>
                </c:pt>
                <c:pt idx="7">
                  <c:v>74255</c:v>
                </c:pt>
              </c:numCache>
            </c:numRef>
          </c:val>
          <c:extLst>
            <c:ext xmlns:c16="http://schemas.microsoft.com/office/drawing/2014/chart" uri="{C3380CC4-5D6E-409C-BE32-E72D297353CC}">
              <c16:uniqueId val="{00000008-FA1D-4C21-A591-4AEFD6A420E6}"/>
            </c:ext>
          </c:extLst>
        </c:ser>
        <c:ser>
          <c:idx val="4"/>
          <c:order val="4"/>
          <c:tx>
            <c:strRef>
              <c:f>'F14'!$A$10</c:f>
              <c:strCache>
                <c:ptCount val="1"/>
                <c:pt idx="0">
                  <c:v>2017</c:v>
                </c:pt>
              </c:strCache>
            </c:strRef>
          </c:tx>
          <c:spPr>
            <a:solidFill>
              <a:srgbClr val="BDCFD6"/>
            </a:solidFill>
          </c:spPr>
          <c:invertIfNegative val="0"/>
          <c:dLbls>
            <c:spPr>
              <a:noFill/>
              <a:ln>
                <a:noFill/>
              </a:ln>
              <a:effectLst/>
            </c:spPr>
            <c:txPr>
              <a:bodyPr rot="-5400000" vert="horz"/>
              <a:lstStyle/>
              <a:p>
                <a:pPr>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'F14'!$B$5:$I$5</c:f>
              <c:strCache>
                <c:ptCount val="8"/>
                <c:pt idx="0">
                  <c:v>Agricultura, ganadería, silvicultura, pesca y caza</c:v>
                </c:pt>
                <c:pt idx="1">
                  <c:v>Comercio</c:v>
                </c:pt>
                <c:pt idx="2">
                  <c:v>Industria de la construcción</c:v>
                </c:pt>
                <c:pt idx="3">
                  <c:v>Industria eléctrica, captación y suministro de agua potable</c:v>
                </c:pt>
                <c:pt idx="4">
                  <c:v>Industrias de transformación</c:v>
                </c:pt>
                <c:pt idx="5">
                  <c:v>Industrias extractivas</c:v>
                </c:pt>
                <c:pt idx="6">
                  <c:v>Servicios</c:v>
                </c:pt>
                <c:pt idx="7">
                  <c:v>Transportes y comunicaciones</c:v>
                </c:pt>
              </c:strCache>
            </c:strRef>
          </c:cat>
          <c:val>
            <c:numRef>
              <c:f>'F14'!$B$10:$I$10</c:f>
              <c:numCache>
                <c:formatCode>#,##0</c:formatCode>
                <c:ptCount val="8"/>
                <c:pt idx="0">
                  <c:v>96726</c:v>
                </c:pt>
                <c:pt idx="1">
                  <c:v>343480</c:v>
                </c:pt>
                <c:pt idx="2">
                  <c:v>144472</c:v>
                </c:pt>
                <c:pt idx="3">
                  <c:v>9194</c:v>
                </c:pt>
                <c:pt idx="4">
                  <c:v>435724</c:v>
                </c:pt>
                <c:pt idx="5">
                  <c:v>3204</c:v>
                </c:pt>
                <c:pt idx="6">
                  <c:v>605107</c:v>
                </c:pt>
                <c:pt idx="7">
                  <c:v>79961</c:v>
                </c:pt>
              </c:numCache>
            </c:numRef>
          </c:val>
          <c:extLst>
            <c:ext xmlns:c16="http://schemas.microsoft.com/office/drawing/2014/chart" uri="{C3380CC4-5D6E-409C-BE32-E72D297353CC}">
              <c16:uniqueId val="{00000009-FA1D-4C21-A591-4AEFD6A420E6}"/>
            </c:ext>
          </c:extLst>
        </c:ser>
        <c:ser>
          <c:idx val="5"/>
          <c:order val="5"/>
          <c:tx>
            <c:strRef>
              <c:f>'F14'!$A$11</c:f>
              <c:strCache>
                <c:ptCount val="1"/>
                <c:pt idx="0">
                  <c:v>2018</c:v>
                </c:pt>
              </c:strCache>
            </c:strRef>
          </c:tx>
          <c:spPr>
            <a:solidFill>
              <a:srgbClr val="393D3F"/>
            </a:solidFill>
          </c:spPr>
          <c:invertIfNegative val="0"/>
          <c:dLbls>
            <c:spPr>
              <a:noFill/>
              <a:ln>
                <a:noFill/>
              </a:ln>
              <a:effectLst/>
            </c:spPr>
            <c:txPr>
              <a:bodyPr rot="-5400000" vert="horz"/>
              <a:lstStyle/>
              <a:p>
                <a:pPr>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'F14'!$B$5:$I$5</c:f>
              <c:strCache>
                <c:ptCount val="8"/>
                <c:pt idx="0">
                  <c:v>Agricultura, ganadería, silvicultura, pesca y caza</c:v>
                </c:pt>
                <c:pt idx="1">
                  <c:v>Comercio</c:v>
                </c:pt>
                <c:pt idx="2">
                  <c:v>Industria de la construcción</c:v>
                </c:pt>
                <c:pt idx="3">
                  <c:v>Industria eléctrica, captación y suministro de agua potable</c:v>
                </c:pt>
                <c:pt idx="4">
                  <c:v>Industrias de transformación</c:v>
                </c:pt>
                <c:pt idx="5">
                  <c:v>Industrias extractivas</c:v>
                </c:pt>
                <c:pt idx="6">
                  <c:v>Servicios</c:v>
                </c:pt>
                <c:pt idx="7">
                  <c:v>Transportes y comunicaciones</c:v>
                </c:pt>
              </c:strCache>
            </c:strRef>
          </c:cat>
          <c:val>
            <c:numRef>
              <c:f>'F14'!$B$11:$I$11</c:f>
              <c:numCache>
                <c:formatCode>#,##0</c:formatCode>
                <c:ptCount val="8"/>
                <c:pt idx="0">
                  <c:v>104065</c:v>
                </c:pt>
                <c:pt idx="1">
                  <c:v>354114</c:v>
                </c:pt>
                <c:pt idx="2">
                  <c:v>141254</c:v>
                </c:pt>
                <c:pt idx="3">
                  <c:v>9458</c:v>
                </c:pt>
                <c:pt idx="4">
                  <c:v>452017</c:v>
                </c:pt>
                <c:pt idx="5">
                  <c:v>2703</c:v>
                </c:pt>
                <c:pt idx="6">
                  <c:v>614655</c:v>
                </c:pt>
                <c:pt idx="7">
                  <c:v>82734</c:v>
                </c:pt>
              </c:numCache>
            </c:numRef>
          </c:val>
          <c:extLst>
            <c:ext xmlns:c16="http://schemas.microsoft.com/office/drawing/2014/chart" uri="{C3380CC4-5D6E-409C-BE32-E72D297353CC}">
              <c16:uniqueId val="{0000000A-FA1D-4C21-A591-4AEFD6A420E6}"/>
            </c:ext>
          </c:extLst>
        </c:ser>
        <c:ser>
          <c:idx val="6"/>
          <c:order val="6"/>
          <c:tx>
            <c:strRef>
              <c:f>'F14'!$A$14</c:f>
              <c:strCache>
                <c:ptCount val="1"/>
                <c:pt idx="0">
                  <c:v>mar-19</c:v>
                </c:pt>
              </c:strCache>
            </c:strRef>
          </c:tx>
          <c:spPr>
            <a:solidFill>
              <a:srgbClr val="7C878E"/>
            </a:solidFill>
          </c:spPr>
          <c:invertIfNegative val="0"/>
          <c:dLbls>
            <c:spPr>
              <a:noFill/>
              <a:ln>
                <a:noFill/>
              </a:ln>
              <a:effectLst/>
            </c:spPr>
            <c:txPr>
              <a:bodyPr rot="-5400000" vert="horz"/>
              <a:lstStyle/>
              <a:p>
                <a:pPr>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'F14'!$B$5:$I$5</c:f>
              <c:strCache>
                <c:ptCount val="8"/>
                <c:pt idx="0">
                  <c:v>Agricultura, ganadería, silvicultura, pesca y caza</c:v>
                </c:pt>
                <c:pt idx="1">
                  <c:v>Comercio</c:v>
                </c:pt>
                <c:pt idx="2">
                  <c:v>Industria de la construcción</c:v>
                </c:pt>
                <c:pt idx="3">
                  <c:v>Industria eléctrica, captación y suministro de agua potable</c:v>
                </c:pt>
                <c:pt idx="4">
                  <c:v>Industrias de transformación</c:v>
                </c:pt>
                <c:pt idx="5">
                  <c:v>Industrias extractivas</c:v>
                </c:pt>
                <c:pt idx="6">
                  <c:v>Servicios</c:v>
                </c:pt>
                <c:pt idx="7">
                  <c:v>Transportes y comunicaciones</c:v>
                </c:pt>
              </c:strCache>
            </c:strRef>
          </c:cat>
          <c:val>
            <c:numRef>
              <c:f>'F14'!$B$14:$I$14</c:f>
              <c:numCache>
                <c:formatCode>#,##0</c:formatCode>
                <c:ptCount val="8"/>
                <c:pt idx="0">
                  <c:v>110474</c:v>
                </c:pt>
                <c:pt idx="1">
                  <c:v>353953</c:v>
                </c:pt>
                <c:pt idx="2">
                  <c:v>148276</c:v>
                </c:pt>
                <c:pt idx="3">
                  <c:v>9509</c:v>
                </c:pt>
                <c:pt idx="4">
                  <c:v>458843</c:v>
                </c:pt>
                <c:pt idx="5">
                  <c:v>2774</c:v>
                </c:pt>
                <c:pt idx="6">
                  <c:v>628435</c:v>
                </c:pt>
                <c:pt idx="7">
                  <c:v>83880</c:v>
                </c:pt>
              </c:numCache>
            </c:numRef>
          </c:val>
          <c:extLst>
            <c:ext xmlns:c16="http://schemas.microsoft.com/office/drawing/2014/chart" uri="{C3380CC4-5D6E-409C-BE32-E72D297353CC}">
              <c16:uniqueId val="{0000000B-FA1D-4C21-A591-4AEFD6A420E6}"/>
            </c:ext>
          </c:extLst>
        </c:ser>
        <c:dLbls>
          <c:showLegendKey val="0"/>
          <c:showVal val="0"/>
          <c:showCatName val="0"/>
          <c:showSerName val="0"/>
          <c:showPercent val="0"/>
          <c:showBubbleSize val="0"/>
        </c:dLbls>
        <c:gapWidth val="150"/>
        <c:axId val="49789184"/>
        <c:axId val="49795072"/>
      </c:barChart>
      <c:catAx>
        <c:axId val="49789184"/>
        <c:scaling>
          <c:orientation val="minMax"/>
        </c:scaling>
        <c:delete val="0"/>
        <c:axPos val="b"/>
        <c:numFmt formatCode="General" sourceLinked="0"/>
        <c:majorTickMark val="out"/>
        <c:minorTickMark val="none"/>
        <c:tickLblPos val="nextTo"/>
        <c:crossAx val="49795072"/>
        <c:crosses val="autoZero"/>
        <c:auto val="1"/>
        <c:lblAlgn val="ctr"/>
        <c:lblOffset val="100"/>
        <c:noMultiLvlLbl val="0"/>
      </c:catAx>
      <c:valAx>
        <c:axId val="49795072"/>
        <c:scaling>
          <c:orientation val="minMax"/>
        </c:scaling>
        <c:delete val="1"/>
        <c:axPos val="l"/>
        <c:majorGridlines>
          <c:spPr>
            <a:ln>
              <a:noFill/>
            </a:ln>
          </c:spPr>
        </c:majorGridlines>
        <c:numFmt formatCode="#,##0" sourceLinked="1"/>
        <c:majorTickMark val="out"/>
        <c:minorTickMark val="none"/>
        <c:tickLblPos val="nextTo"/>
        <c:crossAx val="49789184"/>
        <c:crosses val="autoZero"/>
        <c:crossBetween val="between"/>
      </c:valAx>
    </c:plotArea>
    <c:legend>
      <c:legendPos val="r"/>
      <c:layout>
        <c:manualLayout>
          <c:xMode val="edge"/>
          <c:yMode val="edge"/>
          <c:x val="3.9764721669313177E-2"/>
          <c:y val="0.90612659464078615"/>
          <c:w val="0.93077866988720659"/>
          <c:h val="6.5966428615027772E-2"/>
        </c:manualLayout>
      </c:layout>
      <c:overlay val="0"/>
    </c:legend>
    <c:plotVisOnly val="1"/>
    <c:dispBlanksAs val="gap"/>
    <c:showDLblsOverMax val="0"/>
  </c:chart>
  <c:spPr>
    <a:ln>
      <a:solidFill>
        <a:schemeClr val="bg1">
          <a:lumMod val="85000"/>
        </a:schemeClr>
      </a:solidFill>
    </a:ln>
  </c:spPr>
  <c:txPr>
    <a:bodyPr/>
    <a:lstStyle/>
    <a:p>
      <a:pPr>
        <a:defRPr sz="7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330709373868983"/>
          <c:y val="0.12538373935432759"/>
          <c:w val="0.58901556279406442"/>
          <c:h val="0.80582788671023964"/>
        </c:manualLayout>
      </c:layout>
      <c:pieChart>
        <c:varyColors val="1"/>
        <c:ser>
          <c:idx val="0"/>
          <c:order val="0"/>
          <c:spPr>
            <a:ln>
              <a:noFill/>
            </a:ln>
          </c:spPr>
          <c:dPt>
            <c:idx val="0"/>
            <c:bubble3D val="0"/>
            <c:spPr>
              <a:solidFill>
                <a:srgbClr val="BDCFD6"/>
              </a:solidFill>
              <a:ln>
                <a:noFill/>
              </a:ln>
            </c:spPr>
            <c:extLst>
              <c:ext xmlns:c16="http://schemas.microsoft.com/office/drawing/2014/chart" uri="{C3380CC4-5D6E-409C-BE32-E72D297353CC}">
                <c16:uniqueId val="{00000001-4DB5-4E4D-918B-14DD7F0E12B9}"/>
              </c:ext>
            </c:extLst>
          </c:dPt>
          <c:dPt>
            <c:idx val="1"/>
            <c:bubble3D val="0"/>
            <c:explosion val="1"/>
            <c:spPr>
              <a:solidFill>
                <a:srgbClr val="FAD496"/>
              </a:solidFill>
              <a:ln>
                <a:noFill/>
              </a:ln>
            </c:spPr>
            <c:extLst>
              <c:ext xmlns:c16="http://schemas.microsoft.com/office/drawing/2014/chart" uri="{C3380CC4-5D6E-409C-BE32-E72D297353CC}">
                <c16:uniqueId val="{00000003-4DB5-4E4D-918B-14DD7F0E12B9}"/>
              </c:ext>
            </c:extLst>
          </c:dPt>
          <c:dPt>
            <c:idx val="2"/>
            <c:bubble3D val="0"/>
            <c:spPr>
              <a:solidFill>
                <a:srgbClr val="663300"/>
              </a:solidFill>
              <a:ln>
                <a:noFill/>
              </a:ln>
            </c:spPr>
            <c:extLst>
              <c:ext xmlns:c16="http://schemas.microsoft.com/office/drawing/2014/chart" uri="{C3380CC4-5D6E-409C-BE32-E72D297353CC}">
                <c16:uniqueId val="{00000005-4DB5-4E4D-918B-14DD7F0E12B9}"/>
              </c:ext>
            </c:extLst>
          </c:dPt>
          <c:dPt>
            <c:idx val="3"/>
            <c:bubble3D val="0"/>
            <c:spPr>
              <a:solidFill>
                <a:srgbClr val="95682B"/>
              </a:solidFill>
              <a:ln>
                <a:noFill/>
              </a:ln>
            </c:spPr>
            <c:extLst>
              <c:ext xmlns:c16="http://schemas.microsoft.com/office/drawing/2014/chart" uri="{C3380CC4-5D6E-409C-BE32-E72D297353CC}">
                <c16:uniqueId val="{00000007-4DB5-4E4D-918B-14DD7F0E12B9}"/>
              </c:ext>
            </c:extLst>
          </c:dPt>
          <c:dPt>
            <c:idx val="4"/>
            <c:bubble3D val="0"/>
            <c:spPr>
              <a:solidFill>
                <a:srgbClr val="FBBB27"/>
              </a:solidFill>
              <a:ln>
                <a:noFill/>
              </a:ln>
            </c:spPr>
            <c:extLst>
              <c:ext xmlns:c16="http://schemas.microsoft.com/office/drawing/2014/chart" uri="{C3380CC4-5D6E-409C-BE32-E72D297353CC}">
                <c16:uniqueId val="{00000009-4DB5-4E4D-918B-14DD7F0E12B9}"/>
              </c:ext>
            </c:extLst>
          </c:dPt>
          <c:dPt>
            <c:idx val="5"/>
            <c:bubble3D val="0"/>
            <c:spPr>
              <a:solidFill>
                <a:srgbClr val="663300"/>
              </a:solidFill>
              <a:ln>
                <a:noFill/>
              </a:ln>
            </c:spPr>
            <c:extLst>
              <c:ext xmlns:c16="http://schemas.microsoft.com/office/drawing/2014/chart" uri="{C3380CC4-5D6E-409C-BE32-E72D297353CC}">
                <c16:uniqueId val="{0000000B-4DB5-4E4D-918B-14DD7F0E12B9}"/>
              </c:ext>
            </c:extLst>
          </c:dPt>
          <c:dPt>
            <c:idx val="6"/>
            <c:bubble3D val="0"/>
            <c:spPr>
              <a:solidFill>
                <a:srgbClr val="7C878E"/>
              </a:solidFill>
              <a:ln>
                <a:noFill/>
              </a:ln>
            </c:spPr>
            <c:extLst>
              <c:ext xmlns:c16="http://schemas.microsoft.com/office/drawing/2014/chart" uri="{C3380CC4-5D6E-409C-BE32-E72D297353CC}">
                <c16:uniqueId val="{0000000D-4DB5-4E4D-918B-14DD7F0E12B9}"/>
              </c:ext>
            </c:extLst>
          </c:dPt>
          <c:dPt>
            <c:idx val="7"/>
            <c:bubble3D val="0"/>
            <c:spPr>
              <a:solidFill>
                <a:srgbClr val="393D3F"/>
              </a:solidFill>
              <a:ln>
                <a:noFill/>
              </a:ln>
            </c:spPr>
            <c:extLst>
              <c:ext xmlns:c16="http://schemas.microsoft.com/office/drawing/2014/chart" uri="{C3380CC4-5D6E-409C-BE32-E72D297353CC}">
                <c16:uniqueId val="{0000000F-4DB5-4E4D-918B-14DD7F0E12B9}"/>
              </c:ext>
            </c:extLst>
          </c:dPt>
          <c:dLbls>
            <c:dLbl>
              <c:idx val="0"/>
              <c:layout>
                <c:manualLayout>
                  <c:x val="6.3318946796959832E-2"/>
                  <c:y val="-1.1467864923747276E-2"/>
                </c:manualLayout>
              </c:layout>
              <c:tx>
                <c:rich>
                  <a:bodyPr/>
                  <a:lstStyle/>
                  <a:p>
                    <a:r>
                      <a:rPr lang="en-US"/>
                      <a:t>Agricultura, ganadería, silvicultura, pesca y caza</a:t>
                    </a:r>
                  </a:p>
                  <a:p>
                    <a:r>
                      <a:rPr lang="en-US"/>
                      <a:t>6.2%</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DB5-4E4D-918B-14DD7F0E12B9}"/>
                </c:ext>
              </c:extLst>
            </c:dLbl>
            <c:dLbl>
              <c:idx val="1"/>
              <c:layout>
                <c:manualLayout>
                  <c:x val="4.03095367354325E-2"/>
                  <c:y val="7.8641810259457323E-2"/>
                </c:manualLayout>
              </c:layout>
              <c:tx>
                <c:rich>
                  <a:bodyPr/>
                  <a:lstStyle/>
                  <a:p>
                    <a:r>
                      <a:rPr lang="en-US"/>
                      <a:t>Comercio</a:t>
                    </a:r>
                  </a:p>
                  <a:p>
                    <a:r>
                      <a:rPr lang="en-US"/>
                      <a:t>19.7%</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DB5-4E4D-918B-14DD7F0E12B9}"/>
                </c:ext>
              </c:extLst>
            </c:dLbl>
            <c:dLbl>
              <c:idx val="2"/>
              <c:layout>
                <c:manualLayout>
                  <c:x val="5.2784111473036556E-3"/>
                  <c:y val="-9.1501534957417308E-2"/>
                </c:manualLayout>
              </c:layout>
              <c:tx>
                <c:rich>
                  <a:bodyPr/>
                  <a:lstStyle/>
                  <a:p>
                    <a:r>
                      <a:rPr lang="en-US"/>
                      <a:t>Industria de la construcción</a:t>
                    </a:r>
                  </a:p>
                  <a:p>
                    <a:r>
                      <a:rPr lang="en-US"/>
                      <a:t>8.3%</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DB5-4E4D-918B-14DD7F0E12B9}"/>
                </c:ext>
              </c:extLst>
            </c:dLbl>
            <c:dLbl>
              <c:idx val="3"/>
              <c:layout>
                <c:manualLayout>
                  <c:x val="4.7448425624321388E-4"/>
                  <c:y val="4.4785105961576553E-2"/>
                </c:manualLayout>
              </c:layout>
              <c:tx>
                <c:rich>
                  <a:bodyPr/>
                  <a:lstStyle/>
                  <a:p>
                    <a:r>
                      <a:rPr lang="en-US"/>
                      <a:t>Industria eléctrica, captación y suministro de agua potable</a:t>
                    </a:r>
                  </a:p>
                  <a:p>
                    <a:r>
                      <a:rPr lang="en-US"/>
                      <a:t> 0.5%</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DB5-4E4D-918B-14DD7F0E12B9}"/>
                </c:ext>
              </c:extLst>
            </c:dLbl>
            <c:dLbl>
              <c:idx val="4"/>
              <c:layout>
                <c:manualLayout>
                  <c:x val="0.10791775244299674"/>
                  <c:y val="-4.4246385422856008E-3"/>
                </c:manualLayout>
              </c:layout>
              <c:tx>
                <c:rich>
                  <a:bodyPr/>
                  <a:lstStyle/>
                  <a:p>
                    <a:r>
                      <a:rPr lang="en-US"/>
                      <a:t>Industrias de transformación,</a:t>
                    </a:r>
                  </a:p>
                  <a:p>
                    <a:r>
                      <a:rPr lang="en-US"/>
                      <a:t>25.5%</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DB5-4E4D-918B-14DD7F0E12B9}"/>
                </c:ext>
              </c:extLst>
            </c:dLbl>
            <c:dLbl>
              <c:idx val="5"/>
              <c:layout>
                <c:manualLayout>
                  <c:x val="-7.3453402099167578E-2"/>
                  <c:y val="6.9976728064963358E-3"/>
                </c:manualLayout>
              </c:layout>
              <c:tx>
                <c:rich>
                  <a:bodyPr/>
                  <a:lstStyle/>
                  <a:p>
                    <a:r>
                      <a:rPr lang="en-US"/>
                      <a:t>Industrias extractivas</a:t>
                    </a:r>
                  </a:p>
                  <a:p>
                    <a:r>
                      <a:rPr lang="en-US"/>
                      <a:t>0.2%</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DB5-4E4D-918B-14DD7F0E12B9}"/>
                </c:ext>
              </c:extLst>
            </c:dLbl>
            <c:dLbl>
              <c:idx val="6"/>
              <c:layout>
                <c:manualLayout>
                  <c:x val="-3.4094643503438299E-2"/>
                  <c:y val="-2.8158051099227571E-2"/>
                </c:manualLayout>
              </c:layout>
              <c:tx>
                <c:rich>
                  <a:bodyPr/>
                  <a:lstStyle/>
                  <a:p>
                    <a:r>
                      <a:rPr lang="en-US"/>
                      <a:t>Servicios</a:t>
                    </a:r>
                  </a:p>
                  <a:p>
                    <a:r>
                      <a:rPr lang="en-US"/>
                      <a:t>35.0%</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DB5-4E4D-918B-14DD7F0E12B9}"/>
                </c:ext>
              </c:extLst>
            </c:dLbl>
            <c:dLbl>
              <c:idx val="7"/>
              <c:layout>
                <c:manualLayout>
                  <c:x val="-0.20521570756424179"/>
                  <c:y val="4.1522826302238067E-2"/>
                </c:manualLayout>
              </c:layout>
              <c:tx>
                <c:rich>
                  <a:bodyPr/>
                  <a:lstStyle/>
                  <a:p>
                    <a:r>
                      <a:rPr lang="en-US"/>
                      <a:t>Transportes y comunicaciones</a:t>
                    </a:r>
                  </a:p>
                  <a:p>
                    <a:r>
                      <a:rPr lang="en-US"/>
                      <a:t>4.7%</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DB5-4E4D-918B-14DD7F0E12B9}"/>
                </c:ext>
              </c:extLst>
            </c:dLbl>
            <c:spPr>
              <a:noFill/>
              <a:ln>
                <a:noFill/>
              </a:ln>
              <a:effectLst/>
            </c:spPr>
            <c:showLegendKey val="0"/>
            <c:showVal val="1"/>
            <c:showCatName val="1"/>
            <c:showSerName val="0"/>
            <c:showPercent val="0"/>
            <c:showBubbleSize val="0"/>
            <c:showLeaderLines val="1"/>
            <c:leaderLines>
              <c:spPr>
                <a:ln>
                  <a:solidFill>
                    <a:srgbClr val="BA9B44"/>
                  </a:solidFill>
                </a:ln>
              </c:spPr>
            </c:leaderLines>
            <c:extLst>
              <c:ext xmlns:c15="http://schemas.microsoft.com/office/drawing/2012/chart" uri="{CE6537A1-D6FC-4f65-9D91-7224C49458BB}"/>
            </c:extLst>
          </c:dLbls>
          <c:cat>
            <c:strRef>
              <c:f>'F15'!$A$6:$A$13</c:f>
              <c:strCache>
                <c:ptCount val="8"/>
                <c:pt idx="0">
                  <c:v>Agricultura, ganadería, silvicultura, pesca y caza</c:v>
                </c:pt>
                <c:pt idx="1">
                  <c:v>Comercio</c:v>
                </c:pt>
                <c:pt idx="2">
                  <c:v>Industria de la construcción</c:v>
                </c:pt>
                <c:pt idx="3">
                  <c:v>Industria eléctrica, captación y suministro de agua potable</c:v>
                </c:pt>
                <c:pt idx="4">
                  <c:v>Industrias de transformación</c:v>
                </c:pt>
                <c:pt idx="5">
                  <c:v>Industrias extractivas</c:v>
                </c:pt>
                <c:pt idx="6">
                  <c:v>Servicios</c:v>
                </c:pt>
                <c:pt idx="7">
                  <c:v>Transportes y comunicaciones</c:v>
                </c:pt>
              </c:strCache>
            </c:strRef>
          </c:cat>
          <c:val>
            <c:numRef>
              <c:f>'F15'!$B$6:$B$13</c:f>
              <c:numCache>
                <c:formatCode>0.0%</c:formatCode>
                <c:ptCount val="8"/>
                <c:pt idx="0">
                  <c:v>6.1506204402319638E-2</c:v>
                </c:pt>
                <c:pt idx="1">
                  <c:v>0.19706270766709127</c:v>
                </c:pt>
                <c:pt idx="2">
                  <c:v>8.2552401143783566E-2</c:v>
                </c:pt>
                <c:pt idx="3">
                  <c:v>5.2941189570546686E-3</c:v>
                </c:pt>
                <c:pt idx="4">
                  <c:v>0.25546002993078504</c:v>
                </c:pt>
                <c:pt idx="5">
                  <c:v>1.5444196011010253E-3</c:v>
                </c:pt>
                <c:pt idx="6">
                  <c:v>0.34988007643039754</c:v>
                </c:pt>
                <c:pt idx="7">
                  <c:v>4.6700041867467193E-2</c:v>
                </c:pt>
              </c:numCache>
            </c:numRef>
          </c:val>
          <c:extLst>
            <c:ext xmlns:c16="http://schemas.microsoft.com/office/drawing/2014/chart" uri="{C3380CC4-5D6E-409C-BE32-E72D297353CC}">
              <c16:uniqueId val="{00000010-4DB5-4E4D-918B-14DD7F0E12B9}"/>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solidFill>
        <a:srgbClr val="D9D9D9"/>
      </a:solidFill>
    </a:ln>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606868"/>
            </a:solidFill>
            <a:ln>
              <a:noFill/>
            </a:ln>
            <a:effectLst/>
          </c:spPr>
          <c:invertIfNegative val="0"/>
          <c:dPt>
            <c:idx val="1"/>
            <c:invertIfNegative val="0"/>
            <c:bubble3D val="0"/>
            <c:spPr>
              <a:solidFill>
                <a:srgbClr val="5B9BD5">
                  <a:lumMod val="20000"/>
                  <a:lumOff val="80000"/>
                </a:srgbClr>
              </a:solidFill>
              <a:ln>
                <a:noFill/>
              </a:ln>
              <a:effectLst/>
            </c:spPr>
            <c:extLst>
              <c:ext xmlns:c16="http://schemas.microsoft.com/office/drawing/2014/chart" uri="{C3380CC4-5D6E-409C-BE32-E72D297353CC}">
                <c16:uniqueId val="{0000001C-CC8B-4344-84DE-5BCB83510F01}"/>
              </c:ext>
            </c:extLst>
          </c:dPt>
          <c:dPt>
            <c:idx val="2"/>
            <c:invertIfNegative val="0"/>
            <c:bubble3D val="0"/>
            <c:spPr>
              <a:solidFill>
                <a:sysClr val="window" lastClr="FFFFFF">
                  <a:lumMod val="75000"/>
                </a:sysClr>
              </a:solidFill>
              <a:ln>
                <a:noFill/>
              </a:ln>
              <a:effectLst/>
            </c:spPr>
            <c:extLst>
              <c:ext xmlns:c16="http://schemas.microsoft.com/office/drawing/2014/chart" uri="{C3380CC4-5D6E-409C-BE32-E72D297353CC}">
                <c16:uniqueId val="{00000012-CC8B-4344-84DE-5BCB83510F01}"/>
              </c:ext>
            </c:extLst>
          </c:dPt>
          <c:dPt>
            <c:idx val="3"/>
            <c:invertIfNegative val="0"/>
            <c:bubble3D val="0"/>
            <c:spPr>
              <a:solidFill>
                <a:srgbClr val="FFC000"/>
              </a:solidFill>
              <a:ln>
                <a:noFill/>
              </a:ln>
              <a:effectLst/>
            </c:spPr>
            <c:extLst>
              <c:ext xmlns:c16="http://schemas.microsoft.com/office/drawing/2014/chart" uri="{C3380CC4-5D6E-409C-BE32-E72D297353CC}">
                <c16:uniqueId val="{0000000A-CC8B-4344-84DE-5BCB83510F01}"/>
              </c:ext>
            </c:extLst>
          </c:dPt>
          <c:dPt>
            <c:idx val="13"/>
            <c:invertIfNegative val="0"/>
            <c:bubble3D val="0"/>
            <c:spPr>
              <a:solidFill>
                <a:srgbClr val="FBBB27"/>
              </a:solidFill>
              <a:ln>
                <a:noFill/>
              </a:ln>
              <a:effectLst/>
            </c:spPr>
            <c:extLst>
              <c:ext xmlns:c16="http://schemas.microsoft.com/office/drawing/2014/chart" uri="{C3380CC4-5D6E-409C-BE32-E72D297353CC}">
                <c16:uniqueId val="{00000001-86B9-43C6-830D-5D61F8ECE0A2}"/>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'F2'!$A$5:$A$8</c:f>
              <c:strCache>
                <c:ptCount val="4"/>
                <c:pt idx="0">
                  <c:v>Actividades terciarias</c:v>
                </c:pt>
                <c:pt idx="1">
                  <c:v>Actividades secundarias</c:v>
                </c:pt>
                <c:pt idx="2">
                  <c:v>Actividades primarias</c:v>
                </c:pt>
                <c:pt idx="3">
                  <c:v>Total</c:v>
                </c:pt>
              </c:strCache>
            </c:strRef>
          </c:cat>
          <c:val>
            <c:numRef>
              <c:f>'F2'!$B$5:$B$8</c:f>
              <c:numCache>
                <c:formatCode>General</c:formatCode>
                <c:ptCount val="4"/>
                <c:pt idx="0">
                  <c:v>3.3</c:v>
                </c:pt>
                <c:pt idx="1">
                  <c:v>3.3</c:v>
                </c:pt>
                <c:pt idx="2">
                  <c:v>8</c:v>
                </c:pt>
                <c:pt idx="3">
                  <c:v>3.6</c:v>
                </c:pt>
              </c:numCache>
            </c:numRef>
          </c:val>
          <c:extLst>
            <c:ext xmlns:c16="http://schemas.microsoft.com/office/drawing/2014/chart" uri="{C3380CC4-5D6E-409C-BE32-E72D297353CC}">
              <c16:uniqueId val="{00000002-86B9-43C6-830D-5D61F8ECE0A2}"/>
            </c:ext>
          </c:extLst>
        </c:ser>
        <c:dLbls>
          <c:showLegendKey val="0"/>
          <c:showVal val="0"/>
          <c:showCatName val="0"/>
          <c:showSerName val="0"/>
          <c:showPercent val="0"/>
          <c:showBubbleSize val="0"/>
        </c:dLbls>
        <c:gapWidth val="50"/>
        <c:axId val="49014272"/>
        <c:axId val="49015808"/>
      </c:barChart>
      <c:catAx>
        <c:axId val="490142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9015808"/>
        <c:crosses val="autoZero"/>
        <c:auto val="1"/>
        <c:lblAlgn val="ctr"/>
        <c:lblOffset val="100"/>
        <c:noMultiLvlLbl val="0"/>
      </c:catAx>
      <c:valAx>
        <c:axId val="49015808"/>
        <c:scaling>
          <c:orientation val="minMax"/>
        </c:scaling>
        <c:delete val="1"/>
        <c:axPos val="b"/>
        <c:numFmt formatCode="General" sourceLinked="1"/>
        <c:majorTickMark val="none"/>
        <c:minorTickMark val="none"/>
        <c:tickLblPos val="nextTo"/>
        <c:crossAx val="49014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3488-4EFC-9E61-7BEAE97D1C1A}"/>
              </c:ext>
            </c:extLst>
          </c:dPt>
          <c:dPt>
            <c:idx val="5"/>
            <c:invertIfNegative val="0"/>
            <c:bubble3D val="0"/>
            <c:extLst>
              <c:ext xmlns:c16="http://schemas.microsoft.com/office/drawing/2014/chart" uri="{C3380CC4-5D6E-409C-BE32-E72D297353CC}">
                <c16:uniqueId val="{00000002-3488-4EFC-9E61-7BEAE97D1C1A}"/>
              </c:ext>
            </c:extLst>
          </c:dPt>
          <c:dPt>
            <c:idx val="6"/>
            <c:invertIfNegative val="0"/>
            <c:bubble3D val="0"/>
            <c:spPr>
              <a:solidFill>
                <a:srgbClr val="FBBB27"/>
              </a:solidFill>
              <a:ln>
                <a:noFill/>
              </a:ln>
              <a:effectLst/>
            </c:spPr>
            <c:extLst>
              <c:ext xmlns:c16="http://schemas.microsoft.com/office/drawing/2014/chart" uri="{C3380CC4-5D6E-409C-BE32-E72D297353CC}">
                <c16:uniqueId val="{00000004-3488-4EFC-9E61-7BEAE97D1C1A}"/>
              </c:ext>
            </c:extLst>
          </c:dPt>
          <c:dPt>
            <c:idx val="17"/>
            <c:invertIfNegative val="0"/>
            <c:bubble3D val="0"/>
            <c:extLst>
              <c:ext xmlns:c16="http://schemas.microsoft.com/office/drawing/2014/chart" uri="{C3380CC4-5D6E-409C-BE32-E72D297353CC}">
                <c16:uniqueId val="{00000005-3488-4EFC-9E61-7BEAE97D1C1A}"/>
              </c:ext>
            </c:extLst>
          </c:dPt>
          <c:dPt>
            <c:idx val="18"/>
            <c:invertIfNegative val="0"/>
            <c:bubble3D val="0"/>
            <c:extLst>
              <c:ext xmlns:c16="http://schemas.microsoft.com/office/drawing/2014/chart" uri="{C3380CC4-5D6E-409C-BE32-E72D297353CC}">
                <c16:uniqueId val="{00000006-3488-4EFC-9E61-7BEAE97D1C1A}"/>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'F16'!$A$6:$A$12</c:f>
              <c:numCache>
                <c:formatCode>General</c:formatCode>
                <c:ptCount val="7"/>
                <c:pt idx="0">
                  <c:v>2013</c:v>
                </c:pt>
                <c:pt idx="1">
                  <c:v>2014</c:v>
                </c:pt>
                <c:pt idx="2">
                  <c:v>2015</c:v>
                </c:pt>
                <c:pt idx="3">
                  <c:v>2016</c:v>
                </c:pt>
                <c:pt idx="4">
                  <c:v>2017</c:v>
                </c:pt>
                <c:pt idx="5">
                  <c:v>2018</c:v>
                </c:pt>
                <c:pt idx="6" formatCode="mmm\-yy">
                  <c:v>43525</c:v>
                </c:pt>
              </c:numCache>
            </c:numRef>
          </c:cat>
          <c:val>
            <c:numRef>
              <c:f>'F16'!$B$6:$B$12</c:f>
              <c:numCache>
                <c:formatCode>#,##0</c:formatCode>
                <c:ptCount val="7"/>
                <c:pt idx="0">
                  <c:v>70246</c:v>
                </c:pt>
                <c:pt idx="1">
                  <c:v>77509</c:v>
                </c:pt>
                <c:pt idx="2">
                  <c:v>82606</c:v>
                </c:pt>
                <c:pt idx="3">
                  <c:v>89558</c:v>
                </c:pt>
                <c:pt idx="4">
                  <c:v>96726</c:v>
                </c:pt>
                <c:pt idx="5">
                  <c:v>104065</c:v>
                </c:pt>
                <c:pt idx="6">
                  <c:v>110474</c:v>
                </c:pt>
              </c:numCache>
            </c:numRef>
          </c:val>
          <c:extLst>
            <c:ext xmlns:c16="http://schemas.microsoft.com/office/drawing/2014/chart" uri="{C3380CC4-5D6E-409C-BE32-E72D297353CC}">
              <c16:uniqueId val="{00000007-3488-4EFC-9E61-7BEAE97D1C1A}"/>
            </c:ext>
          </c:extLst>
        </c:ser>
        <c:dLbls>
          <c:dLblPos val="outEnd"/>
          <c:showLegendKey val="0"/>
          <c:showVal val="1"/>
          <c:showCatName val="0"/>
          <c:showSerName val="0"/>
          <c:showPercent val="0"/>
          <c:showBubbleSize val="0"/>
        </c:dLbls>
        <c:gapWidth val="80"/>
        <c:overlap val="-27"/>
        <c:axId val="49872256"/>
        <c:axId val="49880064"/>
      </c:barChart>
      <c:catAx>
        <c:axId val="498722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es-MX"/>
          </a:p>
        </c:txPr>
        <c:crossAx val="49880064"/>
        <c:crosses val="autoZero"/>
        <c:auto val="1"/>
        <c:lblAlgn val="ctr"/>
        <c:lblOffset val="100"/>
        <c:noMultiLvlLbl val="0"/>
      </c:catAx>
      <c:valAx>
        <c:axId val="49880064"/>
        <c:scaling>
          <c:orientation val="minMax"/>
        </c:scaling>
        <c:delete val="1"/>
        <c:axPos val="l"/>
        <c:numFmt formatCode="#,##0" sourceLinked="1"/>
        <c:majorTickMark val="out"/>
        <c:minorTickMark val="none"/>
        <c:tickLblPos val="nextTo"/>
        <c:crossAx val="4987225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9710372714486638"/>
          <c:y val="0.13415099715099715"/>
          <c:w val="0.60472732067510548"/>
          <c:h val="0.8166403133903134"/>
        </c:manualLayout>
      </c:layout>
      <c:pieChart>
        <c:varyColors val="1"/>
        <c:ser>
          <c:idx val="0"/>
          <c:order val="0"/>
          <c:dPt>
            <c:idx val="0"/>
            <c:bubble3D val="0"/>
            <c:spPr>
              <a:solidFill>
                <a:srgbClr val="7C878E"/>
              </a:solidFill>
              <a:ln w="19050">
                <a:solidFill>
                  <a:schemeClr val="lt1"/>
                </a:solidFill>
              </a:ln>
              <a:effectLst/>
            </c:spPr>
            <c:extLst>
              <c:ext xmlns:c16="http://schemas.microsoft.com/office/drawing/2014/chart" uri="{C3380CC4-5D6E-409C-BE32-E72D297353CC}">
                <c16:uniqueId val="{00000001-A547-4B93-B798-3C1A7D9852CA}"/>
              </c:ext>
            </c:extLst>
          </c:dPt>
          <c:dPt>
            <c:idx val="1"/>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3-A547-4B93-B798-3C1A7D9852CA}"/>
              </c:ext>
            </c:extLst>
          </c:dPt>
          <c:dPt>
            <c:idx val="2"/>
            <c:bubble3D val="0"/>
            <c:spPr>
              <a:solidFill>
                <a:srgbClr val="FBBB27"/>
              </a:solidFill>
              <a:ln w="19050">
                <a:solidFill>
                  <a:schemeClr val="lt1"/>
                </a:solidFill>
              </a:ln>
              <a:effectLst/>
            </c:spPr>
            <c:extLst>
              <c:ext xmlns:c16="http://schemas.microsoft.com/office/drawing/2014/chart" uri="{C3380CC4-5D6E-409C-BE32-E72D297353CC}">
                <c16:uniqueId val="{00000005-A547-4B93-B798-3C1A7D9852CA}"/>
              </c:ext>
            </c:extLst>
          </c:dPt>
          <c:dPt>
            <c:idx val="3"/>
            <c:bubble3D val="0"/>
            <c:spPr>
              <a:solidFill>
                <a:srgbClr val="393D3F"/>
              </a:solidFill>
              <a:ln w="19050">
                <a:solidFill>
                  <a:schemeClr val="lt1"/>
                </a:solidFill>
              </a:ln>
              <a:effectLst/>
            </c:spPr>
            <c:extLst>
              <c:ext xmlns:c16="http://schemas.microsoft.com/office/drawing/2014/chart" uri="{C3380CC4-5D6E-409C-BE32-E72D297353CC}">
                <c16:uniqueId val="{00000007-A547-4B93-B798-3C1A7D9852CA}"/>
              </c:ext>
            </c:extLst>
          </c:dPt>
          <c:dPt>
            <c:idx val="4"/>
            <c:bubble3D val="0"/>
            <c:explosion val="3"/>
            <c:spPr>
              <a:solidFill>
                <a:srgbClr val="BDCFD6"/>
              </a:solidFill>
              <a:ln w="19050">
                <a:solidFill>
                  <a:schemeClr val="lt1"/>
                </a:solidFill>
              </a:ln>
              <a:effectLst/>
            </c:spPr>
            <c:extLst>
              <c:ext xmlns:c16="http://schemas.microsoft.com/office/drawing/2014/chart" uri="{C3380CC4-5D6E-409C-BE32-E72D297353CC}">
                <c16:uniqueId val="{00000009-A547-4B93-B798-3C1A7D9852CA}"/>
              </c:ext>
            </c:extLst>
          </c:dPt>
          <c:dPt>
            <c:idx val="5"/>
            <c:bubble3D val="0"/>
            <c:spPr>
              <a:solidFill>
                <a:schemeClr val="accent4">
                  <a:lumMod val="50000"/>
                </a:schemeClr>
              </a:solidFill>
              <a:ln w="19050">
                <a:solidFill>
                  <a:schemeClr val="lt1"/>
                </a:solidFill>
              </a:ln>
              <a:effectLst/>
            </c:spPr>
            <c:extLst>
              <c:ext xmlns:c16="http://schemas.microsoft.com/office/drawing/2014/chart" uri="{C3380CC4-5D6E-409C-BE32-E72D297353CC}">
                <c16:uniqueId val="{0000000B-A547-4B93-B798-3C1A7D9852CA}"/>
              </c:ext>
            </c:extLst>
          </c:dPt>
          <c:dPt>
            <c:idx val="6"/>
            <c:bubble3D val="0"/>
            <c:spPr>
              <a:solidFill>
                <a:schemeClr val="accent3">
                  <a:lumMod val="50000"/>
                </a:schemeClr>
              </a:solidFill>
              <a:ln w="19050">
                <a:solidFill>
                  <a:schemeClr val="lt1"/>
                </a:solidFill>
              </a:ln>
              <a:effectLst/>
            </c:spPr>
            <c:extLst>
              <c:ext xmlns:c16="http://schemas.microsoft.com/office/drawing/2014/chart" uri="{C3380CC4-5D6E-409C-BE32-E72D297353CC}">
                <c16:uniqueId val="{0000000D-A547-4B93-B798-3C1A7D9852CA}"/>
              </c:ext>
            </c:extLst>
          </c:dPt>
          <c:dLbls>
            <c:dLbl>
              <c:idx val="0"/>
              <c:layout>
                <c:manualLayout>
                  <c:x val="9.6272943037974679E-2"/>
                  <c:y val="-0.10833309591642926"/>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547-4B93-B798-3C1A7D9852CA}"/>
                </c:ext>
              </c:extLst>
            </c:dLbl>
            <c:dLbl>
              <c:idx val="1"/>
              <c:layout>
                <c:manualLayout>
                  <c:x val="-6.8218178621659631E-2"/>
                  <c:y val="4.2133903133903132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547-4B93-B798-3C1A7D9852CA}"/>
                </c:ext>
              </c:extLst>
            </c:dLbl>
            <c:dLbl>
              <c:idx val="2"/>
              <c:layout>
                <c:manualLayout>
                  <c:x val="-3.8267141350210969E-2"/>
                  <c:y val="-5.589031339031339E-3"/>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547-4B93-B798-3C1A7D9852CA}"/>
                </c:ext>
              </c:extLst>
            </c:dLbl>
            <c:dLbl>
              <c:idx val="3"/>
              <c:layout>
                <c:manualLayout>
                  <c:x val="-0.12041482067510549"/>
                  <c:y val="-4.5137939221272558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547-4B93-B798-3C1A7D9852CA}"/>
                </c:ext>
              </c:extLst>
            </c:dLbl>
            <c:dLbl>
              <c:idx val="4"/>
              <c:layout>
                <c:manualLayout>
                  <c:x val="0.10833377285513361"/>
                  <c:y val="-2.6066001899335233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547-4B93-B798-3C1A7D9852CA}"/>
                </c:ext>
              </c:extLst>
            </c:dLbl>
            <c:spPr>
              <a:noFill/>
              <a:ln>
                <a:noFill/>
              </a:ln>
              <a:effectLst/>
            </c:spPr>
            <c:showLegendKey val="0"/>
            <c:showVal val="1"/>
            <c:showCatName val="1"/>
            <c:showSerName val="0"/>
            <c:showPercent val="0"/>
            <c:showBubbleSize val="0"/>
            <c:showLeaderLines val="1"/>
            <c:leaderLines>
              <c:spPr>
                <a:ln w="9525" cap="flat" cmpd="sng" algn="ctr">
                  <a:solidFill>
                    <a:srgbClr val="9E6900"/>
                  </a:solidFill>
                  <a:round/>
                </a:ln>
                <a:effectLst/>
              </c:spPr>
            </c:leaderLines>
            <c:extLst>
              <c:ext xmlns:c15="http://schemas.microsoft.com/office/drawing/2012/chart" uri="{CE6537A1-D6FC-4f65-9D91-7224C49458BB}"/>
            </c:extLst>
          </c:dLbls>
          <c:cat>
            <c:strRef>
              <c:f>'F17'!$A$6:$A$10</c:f>
              <c:strCache>
                <c:ptCount val="5"/>
                <c:pt idx="0">
                  <c:v>Agricultura</c:v>
                </c:pt>
                <c:pt idx="1">
                  <c:v>Caza</c:v>
                </c:pt>
                <c:pt idx="2">
                  <c:v>Ganadería</c:v>
                </c:pt>
                <c:pt idx="3">
                  <c:v>Pesca</c:v>
                </c:pt>
                <c:pt idx="4">
                  <c:v>Silvicultura</c:v>
                </c:pt>
              </c:strCache>
            </c:strRef>
          </c:cat>
          <c:val>
            <c:numRef>
              <c:f>'F17'!$B$6:$B$10</c:f>
              <c:numCache>
                <c:formatCode>0.0%</c:formatCode>
                <c:ptCount val="5"/>
                <c:pt idx="0">
                  <c:v>0.80701341492115797</c:v>
                </c:pt>
                <c:pt idx="1">
                  <c:v>2.9871281930590006E-4</c:v>
                </c:pt>
                <c:pt idx="2">
                  <c:v>0.18579937360826981</c:v>
                </c:pt>
                <c:pt idx="3">
                  <c:v>2.0366783134493182E-3</c:v>
                </c:pt>
                <c:pt idx="4">
                  <c:v>4.8518203378170432E-3</c:v>
                </c:pt>
              </c:numCache>
            </c:numRef>
          </c:val>
          <c:extLst>
            <c:ext xmlns:c16="http://schemas.microsoft.com/office/drawing/2014/chart" uri="{C3380CC4-5D6E-409C-BE32-E72D297353CC}">
              <c16:uniqueId val="{0000000E-A547-4B93-B798-3C1A7D9852C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b="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29C5-4E3A-9FA9-82609D456634}"/>
              </c:ext>
            </c:extLst>
          </c:dPt>
          <c:dPt>
            <c:idx val="5"/>
            <c:invertIfNegative val="0"/>
            <c:bubble3D val="0"/>
            <c:extLst>
              <c:ext xmlns:c16="http://schemas.microsoft.com/office/drawing/2014/chart" uri="{C3380CC4-5D6E-409C-BE32-E72D297353CC}">
                <c16:uniqueId val="{00000002-29C5-4E3A-9FA9-82609D456634}"/>
              </c:ext>
            </c:extLst>
          </c:dPt>
          <c:dPt>
            <c:idx val="6"/>
            <c:invertIfNegative val="0"/>
            <c:bubble3D val="0"/>
            <c:spPr>
              <a:solidFill>
                <a:srgbClr val="FBBB27"/>
              </a:solidFill>
              <a:ln>
                <a:noFill/>
              </a:ln>
              <a:effectLst/>
            </c:spPr>
            <c:extLst>
              <c:ext xmlns:c16="http://schemas.microsoft.com/office/drawing/2014/chart" uri="{C3380CC4-5D6E-409C-BE32-E72D297353CC}">
                <c16:uniqueId val="{00000004-29C5-4E3A-9FA9-82609D456634}"/>
              </c:ext>
            </c:extLst>
          </c:dPt>
          <c:dPt>
            <c:idx val="17"/>
            <c:invertIfNegative val="0"/>
            <c:bubble3D val="0"/>
            <c:extLst>
              <c:ext xmlns:c16="http://schemas.microsoft.com/office/drawing/2014/chart" uri="{C3380CC4-5D6E-409C-BE32-E72D297353CC}">
                <c16:uniqueId val="{00000005-29C5-4E3A-9FA9-82609D456634}"/>
              </c:ext>
            </c:extLst>
          </c:dPt>
          <c:dPt>
            <c:idx val="18"/>
            <c:invertIfNegative val="0"/>
            <c:bubble3D val="0"/>
            <c:extLst>
              <c:ext xmlns:c16="http://schemas.microsoft.com/office/drawing/2014/chart" uri="{C3380CC4-5D6E-409C-BE32-E72D297353CC}">
                <c16:uniqueId val="{00000006-29C5-4E3A-9FA9-82609D456634}"/>
              </c:ext>
            </c:extLst>
          </c:dPt>
          <c:dLbls>
            <c:spPr>
              <a:noFill/>
              <a:ln>
                <a:noFill/>
              </a:ln>
              <a:effectLst/>
            </c:spPr>
            <c:txPr>
              <a:bodyPr wrap="square" lIns="38100" tIns="19050" rIns="38100" bIns="19050" anchor="ctr">
                <a:spAutoFit/>
              </a:bodyPr>
              <a:lstStyle/>
              <a:p>
                <a:pPr>
                  <a:defRPr sz="800" b="1"/>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'F18'!$A$6:$A$12</c:f>
              <c:numCache>
                <c:formatCode>General</c:formatCode>
                <c:ptCount val="7"/>
                <c:pt idx="0">
                  <c:v>2013</c:v>
                </c:pt>
                <c:pt idx="1">
                  <c:v>2014</c:v>
                </c:pt>
                <c:pt idx="2">
                  <c:v>2015</c:v>
                </c:pt>
                <c:pt idx="3">
                  <c:v>2016</c:v>
                </c:pt>
                <c:pt idx="4">
                  <c:v>2017</c:v>
                </c:pt>
                <c:pt idx="5">
                  <c:v>2018</c:v>
                </c:pt>
                <c:pt idx="6" formatCode="mmm\-yy">
                  <c:v>43525</c:v>
                </c:pt>
              </c:numCache>
            </c:numRef>
          </c:cat>
          <c:val>
            <c:numRef>
              <c:f>'F18'!$B$6:$B$12</c:f>
              <c:numCache>
                <c:formatCode>#,##0</c:formatCode>
                <c:ptCount val="7"/>
                <c:pt idx="0">
                  <c:v>347298</c:v>
                </c:pt>
                <c:pt idx="1">
                  <c:v>363344</c:v>
                </c:pt>
                <c:pt idx="2">
                  <c:v>385457</c:v>
                </c:pt>
                <c:pt idx="3">
                  <c:v>407270</c:v>
                </c:pt>
                <c:pt idx="4">
                  <c:v>435724</c:v>
                </c:pt>
                <c:pt idx="5">
                  <c:v>452017</c:v>
                </c:pt>
                <c:pt idx="6">
                  <c:v>458843</c:v>
                </c:pt>
              </c:numCache>
            </c:numRef>
          </c:val>
          <c:extLst>
            <c:ext xmlns:c16="http://schemas.microsoft.com/office/drawing/2014/chart" uri="{C3380CC4-5D6E-409C-BE32-E72D297353CC}">
              <c16:uniqueId val="{00000007-29C5-4E3A-9FA9-82609D456634}"/>
            </c:ext>
          </c:extLst>
        </c:ser>
        <c:dLbls>
          <c:dLblPos val="outEnd"/>
          <c:showLegendKey val="0"/>
          <c:showVal val="1"/>
          <c:showCatName val="0"/>
          <c:showSerName val="0"/>
          <c:showPercent val="0"/>
          <c:showBubbleSize val="0"/>
        </c:dLbls>
        <c:gapWidth val="80"/>
        <c:overlap val="-27"/>
        <c:axId val="49983872"/>
        <c:axId val="49995776"/>
      </c:barChart>
      <c:catAx>
        <c:axId val="499838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49995776"/>
        <c:crosses val="autoZero"/>
        <c:auto val="1"/>
        <c:lblAlgn val="ctr"/>
        <c:lblOffset val="100"/>
        <c:noMultiLvlLbl val="0"/>
      </c:catAx>
      <c:valAx>
        <c:axId val="49995776"/>
        <c:scaling>
          <c:orientation val="minMax"/>
        </c:scaling>
        <c:delete val="1"/>
        <c:axPos val="l"/>
        <c:numFmt formatCode="#,##0" sourceLinked="1"/>
        <c:majorTickMark val="out"/>
        <c:minorTickMark val="none"/>
        <c:tickLblPos val="nextTo"/>
        <c:crossAx val="4998387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0782756279701289"/>
          <c:y val="0.10643087277153292"/>
          <c:w val="0.65273317758594707"/>
          <c:h val="0.76893974567321766"/>
        </c:manualLayout>
      </c:layout>
      <c:pieChart>
        <c:varyColors val="1"/>
        <c:ser>
          <c:idx val="0"/>
          <c:order val="0"/>
          <c:dPt>
            <c:idx val="0"/>
            <c:bubble3D val="0"/>
            <c:spPr>
              <a:solidFill>
                <a:srgbClr val="7C878E"/>
              </a:solidFill>
            </c:spPr>
            <c:extLst>
              <c:ext xmlns:c16="http://schemas.microsoft.com/office/drawing/2014/chart" uri="{C3380CC4-5D6E-409C-BE32-E72D297353CC}">
                <c16:uniqueId val="{00000001-DD4F-4775-B026-F3C027B1B888}"/>
              </c:ext>
            </c:extLst>
          </c:dPt>
          <c:dPt>
            <c:idx val="1"/>
            <c:bubble3D val="0"/>
            <c:spPr>
              <a:solidFill>
                <a:srgbClr val="393D3F"/>
              </a:solidFill>
            </c:spPr>
            <c:extLst>
              <c:ext xmlns:c16="http://schemas.microsoft.com/office/drawing/2014/chart" uri="{C3380CC4-5D6E-409C-BE32-E72D297353CC}">
                <c16:uniqueId val="{00000003-DD4F-4775-B026-F3C027B1B888}"/>
              </c:ext>
            </c:extLst>
          </c:dPt>
          <c:dPt>
            <c:idx val="2"/>
            <c:bubble3D val="0"/>
            <c:spPr>
              <a:solidFill>
                <a:srgbClr val="BDCFD6"/>
              </a:solidFill>
            </c:spPr>
            <c:extLst>
              <c:ext xmlns:c16="http://schemas.microsoft.com/office/drawing/2014/chart" uri="{C3380CC4-5D6E-409C-BE32-E72D297353CC}">
                <c16:uniqueId val="{00000005-DD4F-4775-B026-F3C027B1B888}"/>
              </c:ext>
            </c:extLst>
          </c:dPt>
          <c:dPt>
            <c:idx val="3"/>
            <c:bubble3D val="0"/>
            <c:spPr>
              <a:solidFill>
                <a:srgbClr val="4F81BD">
                  <a:lumMod val="20000"/>
                  <a:lumOff val="80000"/>
                </a:srgbClr>
              </a:solidFill>
            </c:spPr>
            <c:extLst>
              <c:ext xmlns:c16="http://schemas.microsoft.com/office/drawing/2014/chart" uri="{C3380CC4-5D6E-409C-BE32-E72D297353CC}">
                <c16:uniqueId val="{00000007-DD4F-4775-B026-F3C027B1B888}"/>
              </c:ext>
            </c:extLst>
          </c:dPt>
          <c:dPt>
            <c:idx val="4"/>
            <c:bubble3D val="0"/>
            <c:spPr>
              <a:solidFill>
                <a:srgbClr val="EEECE1">
                  <a:lumMod val="75000"/>
                </a:srgbClr>
              </a:solidFill>
            </c:spPr>
            <c:extLst>
              <c:ext xmlns:c16="http://schemas.microsoft.com/office/drawing/2014/chart" uri="{C3380CC4-5D6E-409C-BE32-E72D297353CC}">
                <c16:uniqueId val="{00000009-DD4F-4775-B026-F3C027B1B888}"/>
              </c:ext>
            </c:extLst>
          </c:dPt>
          <c:dPt>
            <c:idx val="5"/>
            <c:bubble3D val="0"/>
            <c:spPr>
              <a:solidFill>
                <a:srgbClr val="9E6900"/>
              </a:solidFill>
            </c:spPr>
            <c:extLst>
              <c:ext xmlns:c16="http://schemas.microsoft.com/office/drawing/2014/chart" uri="{C3380CC4-5D6E-409C-BE32-E72D297353CC}">
                <c16:uniqueId val="{0000000B-DD4F-4775-B026-F3C027B1B888}"/>
              </c:ext>
            </c:extLst>
          </c:dPt>
          <c:dPt>
            <c:idx val="6"/>
            <c:bubble3D val="0"/>
            <c:spPr>
              <a:solidFill>
                <a:srgbClr val="663300"/>
              </a:solidFill>
            </c:spPr>
            <c:extLst>
              <c:ext xmlns:c16="http://schemas.microsoft.com/office/drawing/2014/chart" uri="{C3380CC4-5D6E-409C-BE32-E72D297353CC}">
                <c16:uniqueId val="{0000000D-DD4F-4775-B026-F3C027B1B888}"/>
              </c:ext>
            </c:extLst>
          </c:dPt>
          <c:dPt>
            <c:idx val="7"/>
            <c:bubble3D val="0"/>
            <c:spPr>
              <a:solidFill>
                <a:srgbClr val="FAD496"/>
              </a:solidFill>
            </c:spPr>
            <c:extLst>
              <c:ext xmlns:c16="http://schemas.microsoft.com/office/drawing/2014/chart" uri="{C3380CC4-5D6E-409C-BE32-E72D297353CC}">
                <c16:uniqueId val="{0000000F-DD4F-4775-B026-F3C027B1B888}"/>
              </c:ext>
            </c:extLst>
          </c:dPt>
          <c:dPt>
            <c:idx val="8"/>
            <c:bubble3D val="0"/>
            <c:spPr>
              <a:solidFill>
                <a:srgbClr val="FBBB27"/>
              </a:solidFill>
            </c:spPr>
            <c:extLst>
              <c:ext xmlns:c16="http://schemas.microsoft.com/office/drawing/2014/chart" uri="{C3380CC4-5D6E-409C-BE32-E72D297353CC}">
                <c16:uniqueId val="{00000011-DD4F-4775-B026-F3C027B1B888}"/>
              </c:ext>
            </c:extLst>
          </c:dPt>
          <c:dLbls>
            <c:dLbl>
              <c:idx val="0"/>
              <c:layout>
                <c:manualLayout>
                  <c:x val="-4.2313138692714955E-2"/>
                  <c:y val="-4.9079796059975263E-2"/>
                </c:manualLayout>
              </c:layout>
              <c:tx>
                <c:rich>
                  <a:bodyPr/>
                  <a:lstStyle/>
                  <a:p>
                    <a:r>
                      <a:rPr lang="en-US"/>
                      <a:t>Elaboración de alimentos.</a:t>
                    </a:r>
                  </a:p>
                  <a:p>
                    <a:r>
                      <a:rPr lang="en-US"/>
                      <a:t>19.9%</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D4F-4775-B026-F3C027B1B888}"/>
                </c:ext>
              </c:extLst>
            </c:dLbl>
            <c:dLbl>
              <c:idx val="1"/>
              <c:layout>
                <c:manualLayout>
                  <c:x val="-1.8774972716039361E-3"/>
                  <c:y val="0.12462931788698826"/>
                </c:manualLayout>
              </c:layout>
              <c:tx>
                <c:rich>
                  <a:bodyPr/>
                  <a:lstStyle/>
                  <a:p>
                    <a:r>
                      <a:rPr lang="en-US"/>
                      <a:t>Fabricación y ensamble de maquinaria, equipos, aparatos y accesorios y artículos eléctricos, electrónicos y sus partes</a:t>
                    </a:r>
                  </a:p>
                  <a:p>
                    <a:r>
                      <a:rPr lang="en-US"/>
                      <a:t>14.2%</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D4F-4775-B026-F3C027B1B888}"/>
                </c:ext>
              </c:extLst>
            </c:dLbl>
            <c:dLbl>
              <c:idx val="2"/>
              <c:layout>
                <c:manualLayout>
                  <c:x val="3.245131729667812E-2"/>
                  <c:y val="3.7869611126195434E-2"/>
                </c:manualLayout>
              </c:layout>
              <c:tx>
                <c:rich>
                  <a:bodyPr/>
                  <a:lstStyle/>
                  <a:p>
                    <a:r>
                      <a:rPr lang="en-US"/>
                      <a:t>Fabricación de productos metálicos, excepto maquinaria y equipo</a:t>
                    </a:r>
                  </a:p>
                  <a:p>
                    <a:r>
                      <a:rPr lang="en-US"/>
                      <a:t> 10.2%</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D4F-4775-B026-F3C027B1B888}"/>
                </c:ext>
              </c:extLst>
            </c:dLbl>
            <c:dLbl>
              <c:idx val="3"/>
              <c:layout>
                <c:manualLayout>
                  <c:x val="-4.2947569698117631E-2"/>
                  <c:y val="8.4822155851208246E-3"/>
                </c:manualLayout>
              </c:layout>
              <c:tx>
                <c:rich>
                  <a:bodyPr/>
                  <a:lstStyle/>
                  <a:p>
                    <a:r>
                      <a:rPr lang="en-US"/>
                      <a:t>Industria química</a:t>
                    </a:r>
                  </a:p>
                  <a:p>
                    <a:r>
                      <a:rPr lang="en-US"/>
                      <a:t>9.0%</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D4F-4775-B026-F3C027B1B888}"/>
                </c:ext>
              </c:extLst>
            </c:dLbl>
            <c:dLbl>
              <c:idx val="4"/>
              <c:layout>
                <c:manualLayout>
                  <c:x val="1.4172867566811881E-2"/>
                  <c:y val="4.9592904335233959E-2"/>
                </c:manualLayout>
              </c:layout>
              <c:tx>
                <c:rich>
                  <a:bodyPr/>
                  <a:lstStyle/>
                  <a:p>
                    <a:r>
                      <a:rPr lang="en-US"/>
                      <a:t>Fabricación de productos de hule y plástico.</a:t>
                    </a:r>
                  </a:p>
                  <a:p>
                    <a:r>
                      <a:rPr lang="en-US"/>
                      <a:t>8.8%</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D4F-4775-B026-F3C027B1B888}"/>
                </c:ext>
              </c:extLst>
            </c:dLbl>
            <c:dLbl>
              <c:idx val="5"/>
              <c:layout>
                <c:manualLayout>
                  <c:x val="-5.0721829874358491E-2"/>
                  <c:y val="3.1745135306362568E-2"/>
                </c:manualLayout>
              </c:layout>
              <c:tx>
                <c:rich>
                  <a:bodyPr/>
                  <a:lstStyle/>
                  <a:p>
                    <a:r>
                      <a:rPr lang="en-US"/>
                      <a:t>Construcción, reconstrucción y ensamble de equipo de transporte y sus partes.</a:t>
                    </a:r>
                  </a:p>
                  <a:p>
                    <a:r>
                      <a:rPr lang="en-US"/>
                      <a:t>6.4%</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D4F-4775-B026-F3C027B1B888}"/>
                </c:ext>
              </c:extLst>
            </c:dLbl>
            <c:dLbl>
              <c:idx val="6"/>
              <c:layout>
                <c:manualLayout>
                  <c:x val="-3.5922378259418603E-2"/>
                  <c:y val="-3.6356834706006577E-2"/>
                </c:manualLayout>
              </c:layout>
              <c:tx>
                <c:rich>
                  <a:bodyPr/>
                  <a:lstStyle/>
                  <a:p>
                    <a:r>
                      <a:rPr lang="en-US"/>
                      <a:t>Fabricación y/o reparación de muebles de madera y sus partes; excepto de metal y de plástico moldeado</a:t>
                    </a:r>
                  </a:p>
                  <a:p>
                    <a:r>
                      <a:rPr lang="en-US"/>
                      <a:t> 4.3%</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D4F-4775-B026-F3C027B1B888}"/>
                </c:ext>
              </c:extLst>
            </c:dLbl>
            <c:dLbl>
              <c:idx val="7"/>
              <c:layout>
                <c:manualLayout>
                  <c:x val="-4.9752595358569872E-2"/>
                  <c:y val="-0.14591172655142245"/>
                </c:manualLayout>
              </c:layout>
              <c:tx>
                <c:rich>
                  <a:bodyPr/>
                  <a:lstStyle/>
                  <a:p>
                    <a:r>
                      <a:rPr lang="en-US"/>
                      <a:t>Elaboración de bebidas</a:t>
                    </a:r>
                  </a:p>
                  <a:p>
                    <a:r>
                      <a:rPr lang="en-US"/>
                      <a:t> 4.2%</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D4F-4775-B026-F3C027B1B888}"/>
                </c:ext>
              </c:extLst>
            </c:dLbl>
            <c:dLbl>
              <c:idx val="8"/>
              <c:layout>
                <c:manualLayout>
                  <c:x val="-5.0235949887707333E-2"/>
                  <c:y val="-5.4616828068905179E-2"/>
                </c:manualLayout>
              </c:layout>
              <c:tx>
                <c:rich>
                  <a:bodyPr/>
                  <a:lstStyle/>
                  <a:p>
                    <a:r>
                      <a:rPr lang="en-US"/>
                      <a:t>Otras</a:t>
                    </a:r>
                  </a:p>
                  <a:p>
                    <a:r>
                      <a:rPr lang="en-US"/>
                      <a:t>23.0%</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DD4F-4775-B026-F3C027B1B888}"/>
                </c:ext>
              </c:extLst>
            </c:dLbl>
            <c:spPr>
              <a:noFill/>
              <a:ln>
                <a:noFill/>
              </a:ln>
              <a:effectLst/>
            </c:spPr>
            <c:showLegendKey val="0"/>
            <c:showVal val="1"/>
            <c:showCatName val="1"/>
            <c:showSerName val="0"/>
            <c:showPercent val="0"/>
            <c:showBubbleSize val="0"/>
            <c:showLeaderLines val="1"/>
            <c:leaderLines>
              <c:spPr>
                <a:ln>
                  <a:solidFill>
                    <a:srgbClr val="9E6900"/>
                  </a:solidFill>
                </a:ln>
              </c:spPr>
            </c:leaderLines>
            <c:extLst>
              <c:ext xmlns:c15="http://schemas.microsoft.com/office/drawing/2012/chart" uri="{CE6537A1-D6FC-4f65-9D91-7224C49458BB}"/>
            </c:extLst>
          </c:dLbls>
          <c:cat>
            <c:strRef>
              <c:f>'F19'!$A$6:$A$14</c:f>
              <c:strCache>
                <c:ptCount val="9"/>
                <c:pt idx="0">
                  <c:v>Elaboración de alimentos.</c:v>
                </c:pt>
                <c:pt idx="1">
                  <c:v>Fabricación y ensamble de maquinaria, equipos, aparatos y accesorios y artículos eléctricos, electrónicos y sus partes.</c:v>
                </c:pt>
                <c:pt idx="2">
                  <c:v>Fabricación de productos metálicos, excepto maquinaria y equipo.</c:v>
                </c:pt>
                <c:pt idx="3">
                  <c:v>Industria química.</c:v>
                </c:pt>
                <c:pt idx="4">
                  <c:v>Fabricación de productos de hule y plástico.</c:v>
                </c:pt>
                <c:pt idx="5">
                  <c:v>Construcción, reconstrucción y ensamble de equipo de transporte y sus partes.</c:v>
                </c:pt>
                <c:pt idx="6">
                  <c:v>Fabricación y/o reparación de muebles de madera y sus partes; excepto de metal y de plástico moldeado.</c:v>
                </c:pt>
                <c:pt idx="7">
                  <c:v>Elaboración de bebidas.</c:v>
                </c:pt>
                <c:pt idx="8">
                  <c:v>Otras</c:v>
                </c:pt>
              </c:strCache>
            </c:strRef>
          </c:cat>
          <c:val>
            <c:numRef>
              <c:f>'F19'!$B$6:$B$14</c:f>
              <c:numCache>
                <c:formatCode>0.0%</c:formatCode>
                <c:ptCount val="9"/>
                <c:pt idx="0">
                  <c:v>0.19909642295948723</c:v>
                </c:pt>
                <c:pt idx="1">
                  <c:v>0.14182846856114184</c:v>
                </c:pt>
                <c:pt idx="2">
                  <c:v>0.10190849593433919</c:v>
                </c:pt>
                <c:pt idx="3">
                  <c:v>9.021386400141225E-2</c:v>
                </c:pt>
                <c:pt idx="4">
                  <c:v>8.8245870591901809E-2</c:v>
                </c:pt>
                <c:pt idx="5">
                  <c:v>6.3514099593978773E-2</c:v>
                </c:pt>
                <c:pt idx="6">
                  <c:v>4.3032148251144729E-2</c:v>
                </c:pt>
                <c:pt idx="7">
                  <c:v>4.2308589212432142E-2</c:v>
                </c:pt>
                <c:pt idx="8">
                  <c:v>0.22985204089416206</c:v>
                </c:pt>
              </c:numCache>
            </c:numRef>
          </c:val>
          <c:extLst>
            <c:ext xmlns:c16="http://schemas.microsoft.com/office/drawing/2014/chart" uri="{C3380CC4-5D6E-409C-BE32-E72D297353CC}">
              <c16:uniqueId val="{00000012-DD4F-4775-B026-F3C027B1B888}"/>
            </c:ext>
          </c:extLst>
        </c:ser>
        <c:dLbls>
          <c:showLegendKey val="0"/>
          <c:showVal val="0"/>
          <c:showCatName val="0"/>
          <c:showSerName val="0"/>
          <c:showPercent val="0"/>
          <c:showBubbleSize val="0"/>
          <c:showLeaderLines val="1"/>
        </c:dLbls>
        <c:firstSliceAng val="0"/>
      </c:pieChart>
      <c:spPr>
        <a:ln>
          <a:noFill/>
        </a:ln>
      </c:spPr>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55A1-419B-9347-A464053BFA51}"/>
              </c:ext>
            </c:extLst>
          </c:dPt>
          <c:dPt>
            <c:idx val="5"/>
            <c:invertIfNegative val="0"/>
            <c:bubble3D val="0"/>
            <c:extLst>
              <c:ext xmlns:c16="http://schemas.microsoft.com/office/drawing/2014/chart" uri="{C3380CC4-5D6E-409C-BE32-E72D297353CC}">
                <c16:uniqueId val="{00000002-55A1-419B-9347-A464053BFA51}"/>
              </c:ext>
            </c:extLst>
          </c:dPt>
          <c:dPt>
            <c:idx val="6"/>
            <c:invertIfNegative val="0"/>
            <c:bubble3D val="0"/>
            <c:spPr>
              <a:solidFill>
                <a:srgbClr val="FBBB27"/>
              </a:solidFill>
              <a:ln>
                <a:noFill/>
              </a:ln>
              <a:effectLst/>
            </c:spPr>
            <c:extLst>
              <c:ext xmlns:c16="http://schemas.microsoft.com/office/drawing/2014/chart" uri="{C3380CC4-5D6E-409C-BE32-E72D297353CC}">
                <c16:uniqueId val="{00000004-55A1-419B-9347-A464053BFA51}"/>
              </c:ext>
            </c:extLst>
          </c:dPt>
          <c:dPt>
            <c:idx val="17"/>
            <c:invertIfNegative val="0"/>
            <c:bubble3D val="0"/>
            <c:extLst>
              <c:ext xmlns:c16="http://schemas.microsoft.com/office/drawing/2014/chart" uri="{C3380CC4-5D6E-409C-BE32-E72D297353CC}">
                <c16:uniqueId val="{00000005-55A1-419B-9347-A464053BFA51}"/>
              </c:ext>
            </c:extLst>
          </c:dPt>
          <c:dPt>
            <c:idx val="18"/>
            <c:invertIfNegative val="0"/>
            <c:bubble3D val="0"/>
            <c:extLst>
              <c:ext xmlns:c16="http://schemas.microsoft.com/office/drawing/2014/chart" uri="{C3380CC4-5D6E-409C-BE32-E72D297353CC}">
                <c16:uniqueId val="{00000006-55A1-419B-9347-A464053BFA51}"/>
              </c:ext>
            </c:extLst>
          </c:dPt>
          <c:dLbls>
            <c:dLbl>
              <c:idx val="0"/>
              <c:layout>
                <c:manualLayout>
                  <c:x val="4.1798314902580305E-3"/>
                  <c:y val="9.638737097753490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5A1-419B-9347-A464053BFA51}"/>
                </c:ext>
              </c:extLst>
            </c:dLbl>
            <c:dLbl>
              <c:idx val="1"/>
              <c:layout>
                <c:manualLayout>
                  <c:x val="0"/>
                  <c:y val="9.638737097753520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5A1-419B-9347-A464053BFA51}"/>
                </c:ext>
              </c:extLst>
            </c:dLbl>
            <c:dLbl>
              <c:idx val="2"/>
              <c:layout>
                <c:manualLayout>
                  <c:x val="-2.0899157451290153E-3"/>
                  <c:y val="1.285164946367132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5A1-419B-9347-A464053BFA51}"/>
                </c:ext>
              </c:extLst>
            </c:dLbl>
            <c:dLbl>
              <c:idx val="3"/>
              <c:layout>
                <c:manualLayout>
                  <c:x val="0"/>
                  <c:y val="1.927747419550698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5A1-419B-9347-A464053BFA51}"/>
                </c:ext>
              </c:extLst>
            </c:dLbl>
            <c:dLbl>
              <c:idx val="4"/>
              <c:layout>
                <c:manualLayout>
                  <c:x val="7.6629358759172472E-17"/>
                  <c:y val="1.60645618295891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5A1-419B-9347-A464053BFA51}"/>
                </c:ext>
              </c:extLst>
            </c:dLbl>
            <c:dLbl>
              <c:idx val="5"/>
              <c:layout>
                <c:manualLayout>
                  <c:x val="0"/>
                  <c:y val="1.60645618295891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5A1-419B-9347-A464053BFA51}"/>
                </c:ext>
              </c:extLst>
            </c:dLbl>
            <c:dLbl>
              <c:idx val="6"/>
              <c:layout>
                <c:manualLayout>
                  <c:x val="-4.1798314902580305E-3"/>
                  <c:y val="6.425824731835660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5A1-419B-9347-A464053BFA51}"/>
                </c:ext>
              </c:extLst>
            </c:dLbl>
            <c:spPr>
              <a:noFill/>
              <a:ln>
                <a:noFill/>
              </a:ln>
              <a:effectLst/>
            </c:spPr>
            <c:txPr>
              <a:bodyPr wrap="square" lIns="38100" tIns="19050" rIns="38100" bIns="19050" anchor="ctr">
                <a:spAutoFit/>
              </a:bodyPr>
              <a:lstStyle/>
              <a:p>
                <a:pPr>
                  <a:defRPr sz="800" b="1"/>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'F20'!$A$6:$A$12</c:f>
              <c:numCache>
                <c:formatCode>General</c:formatCode>
                <c:ptCount val="7"/>
                <c:pt idx="0">
                  <c:v>2013</c:v>
                </c:pt>
                <c:pt idx="1">
                  <c:v>2014</c:v>
                </c:pt>
                <c:pt idx="2">
                  <c:v>2015</c:v>
                </c:pt>
                <c:pt idx="3">
                  <c:v>2016</c:v>
                </c:pt>
                <c:pt idx="4">
                  <c:v>2017</c:v>
                </c:pt>
                <c:pt idx="5">
                  <c:v>2018</c:v>
                </c:pt>
                <c:pt idx="6" formatCode="mmm\-yy">
                  <c:v>43525</c:v>
                </c:pt>
              </c:numCache>
            </c:numRef>
          </c:cat>
          <c:val>
            <c:numRef>
              <c:f>'F20'!$B$6:$B$12</c:f>
              <c:numCache>
                <c:formatCode>#,##0</c:formatCode>
                <c:ptCount val="7"/>
                <c:pt idx="0">
                  <c:v>282499</c:v>
                </c:pt>
                <c:pt idx="1">
                  <c:v>295797</c:v>
                </c:pt>
                <c:pt idx="2">
                  <c:v>312586</c:v>
                </c:pt>
                <c:pt idx="3">
                  <c:v>334254</c:v>
                </c:pt>
                <c:pt idx="4">
                  <c:v>343480</c:v>
                </c:pt>
                <c:pt idx="5">
                  <c:v>354114</c:v>
                </c:pt>
                <c:pt idx="6">
                  <c:v>353953</c:v>
                </c:pt>
              </c:numCache>
            </c:numRef>
          </c:val>
          <c:extLst>
            <c:ext xmlns:c16="http://schemas.microsoft.com/office/drawing/2014/chart" uri="{C3380CC4-5D6E-409C-BE32-E72D297353CC}">
              <c16:uniqueId val="{0000000B-55A1-419B-9347-A464053BFA51}"/>
            </c:ext>
          </c:extLst>
        </c:ser>
        <c:dLbls>
          <c:dLblPos val="outEnd"/>
          <c:showLegendKey val="0"/>
          <c:showVal val="1"/>
          <c:showCatName val="0"/>
          <c:showSerName val="0"/>
          <c:showPercent val="0"/>
          <c:showBubbleSize val="0"/>
        </c:dLbls>
        <c:gapWidth val="80"/>
        <c:overlap val="-27"/>
        <c:axId val="53299456"/>
        <c:axId val="53303168"/>
      </c:barChart>
      <c:catAx>
        <c:axId val="532994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53303168"/>
        <c:crosses val="autoZero"/>
        <c:auto val="1"/>
        <c:lblAlgn val="ctr"/>
        <c:lblOffset val="100"/>
        <c:noMultiLvlLbl val="0"/>
      </c:catAx>
      <c:valAx>
        <c:axId val="53303168"/>
        <c:scaling>
          <c:orientation val="minMax"/>
        </c:scaling>
        <c:delete val="1"/>
        <c:axPos val="l"/>
        <c:numFmt formatCode="#,##0" sourceLinked="1"/>
        <c:majorTickMark val="out"/>
        <c:minorTickMark val="none"/>
        <c:tickLblPos val="nextTo"/>
        <c:crossAx val="5329945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19682716651569"/>
          <c:y val="9.8803565395909676E-2"/>
          <c:w val="0.48598363257690136"/>
          <c:h val="0.7454681060795002"/>
        </c:manualLayout>
      </c:layout>
      <c:pieChart>
        <c:varyColors val="1"/>
        <c:ser>
          <c:idx val="0"/>
          <c:order val="0"/>
          <c:spPr>
            <a:ln>
              <a:noFill/>
            </a:ln>
          </c:spPr>
          <c:dPt>
            <c:idx val="0"/>
            <c:bubble3D val="0"/>
            <c:spPr>
              <a:solidFill>
                <a:srgbClr val="393D3F"/>
              </a:solidFill>
              <a:ln>
                <a:noFill/>
              </a:ln>
            </c:spPr>
            <c:extLst>
              <c:ext xmlns:c16="http://schemas.microsoft.com/office/drawing/2014/chart" uri="{C3380CC4-5D6E-409C-BE32-E72D297353CC}">
                <c16:uniqueId val="{00000001-101E-474A-A04A-711D63F4363C}"/>
              </c:ext>
            </c:extLst>
          </c:dPt>
          <c:dPt>
            <c:idx val="1"/>
            <c:bubble3D val="0"/>
            <c:spPr>
              <a:solidFill>
                <a:srgbClr val="FBD1AF"/>
              </a:solidFill>
              <a:ln>
                <a:noFill/>
              </a:ln>
            </c:spPr>
            <c:extLst>
              <c:ext xmlns:c16="http://schemas.microsoft.com/office/drawing/2014/chart" uri="{C3380CC4-5D6E-409C-BE32-E72D297353CC}">
                <c16:uniqueId val="{00000003-101E-474A-A04A-711D63F4363C}"/>
              </c:ext>
            </c:extLst>
          </c:dPt>
          <c:dPt>
            <c:idx val="2"/>
            <c:bubble3D val="0"/>
            <c:spPr>
              <a:solidFill>
                <a:srgbClr val="C9C943"/>
              </a:solidFill>
              <a:ln>
                <a:noFill/>
              </a:ln>
            </c:spPr>
            <c:extLst>
              <c:ext xmlns:c16="http://schemas.microsoft.com/office/drawing/2014/chart" uri="{C3380CC4-5D6E-409C-BE32-E72D297353CC}">
                <c16:uniqueId val="{00000005-101E-474A-A04A-711D63F4363C}"/>
              </c:ext>
            </c:extLst>
          </c:dPt>
          <c:dPt>
            <c:idx val="3"/>
            <c:bubble3D val="0"/>
            <c:spPr>
              <a:solidFill>
                <a:srgbClr val="663300"/>
              </a:solidFill>
              <a:ln>
                <a:noFill/>
              </a:ln>
            </c:spPr>
            <c:extLst>
              <c:ext xmlns:c16="http://schemas.microsoft.com/office/drawing/2014/chart" uri="{C3380CC4-5D6E-409C-BE32-E72D297353CC}">
                <c16:uniqueId val="{00000007-101E-474A-A04A-711D63F4363C}"/>
              </c:ext>
            </c:extLst>
          </c:dPt>
          <c:dPt>
            <c:idx val="4"/>
            <c:bubble3D val="0"/>
            <c:spPr>
              <a:solidFill>
                <a:srgbClr val="9E6900"/>
              </a:solidFill>
              <a:ln>
                <a:noFill/>
              </a:ln>
            </c:spPr>
            <c:extLst>
              <c:ext xmlns:c16="http://schemas.microsoft.com/office/drawing/2014/chart" uri="{C3380CC4-5D6E-409C-BE32-E72D297353CC}">
                <c16:uniqueId val="{00000009-101E-474A-A04A-711D63F4363C}"/>
              </c:ext>
            </c:extLst>
          </c:dPt>
          <c:dPt>
            <c:idx val="5"/>
            <c:bubble3D val="0"/>
            <c:spPr>
              <a:solidFill>
                <a:srgbClr val="FAD496"/>
              </a:solidFill>
              <a:ln>
                <a:noFill/>
              </a:ln>
            </c:spPr>
            <c:extLst>
              <c:ext xmlns:c16="http://schemas.microsoft.com/office/drawing/2014/chart" uri="{C3380CC4-5D6E-409C-BE32-E72D297353CC}">
                <c16:uniqueId val="{0000000B-101E-474A-A04A-711D63F4363C}"/>
              </c:ext>
            </c:extLst>
          </c:dPt>
          <c:dPt>
            <c:idx val="6"/>
            <c:bubble3D val="0"/>
            <c:spPr>
              <a:solidFill>
                <a:srgbClr val="FBBB27"/>
              </a:solidFill>
              <a:ln>
                <a:noFill/>
              </a:ln>
            </c:spPr>
            <c:extLst>
              <c:ext xmlns:c16="http://schemas.microsoft.com/office/drawing/2014/chart" uri="{C3380CC4-5D6E-409C-BE32-E72D297353CC}">
                <c16:uniqueId val="{0000000D-101E-474A-A04A-711D63F4363C}"/>
              </c:ext>
            </c:extLst>
          </c:dPt>
          <c:dPt>
            <c:idx val="7"/>
            <c:bubble3D val="0"/>
            <c:spPr>
              <a:solidFill>
                <a:srgbClr val="BDCFD6"/>
              </a:solidFill>
              <a:ln>
                <a:noFill/>
              </a:ln>
            </c:spPr>
            <c:extLst>
              <c:ext xmlns:c16="http://schemas.microsoft.com/office/drawing/2014/chart" uri="{C3380CC4-5D6E-409C-BE32-E72D297353CC}">
                <c16:uniqueId val="{0000000F-101E-474A-A04A-711D63F4363C}"/>
              </c:ext>
            </c:extLst>
          </c:dPt>
          <c:dPt>
            <c:idx val="8"/>
            <c:bubble3D val="0"/>
            <c:spPr>
              <a:solidFill>
                <a:srgbClr val="7C878E"/>
              </a:solidFill>
              <a:ln>
                <a:noFill/>
              </a:ln>
            </c:spPr>
            <c:extLst>
              <c:ext xmlns:c16="http://schemas.microsoft.com/office/drawing/2014/chart" uri="{C3380CC4-5D6E-409C-BE32-E72D297353CC}">
                <c16:uniqueId val="{00000011-101E-474A-A04A-711D63F4363C}"/>
              </c:ext>
            </c:extLst>
          </c:dPt>
          <c:dLbls>
            <c:dLbl>
              <c:idx val="0"/>
              <c:layout>
                <c:manualLayout>
                  <c:x val="3.0025424565560822E-2"/>
                  <c:y val="2.8733555960331916E-2"/>
                </c:manualLayout>
              </c:layout>
              <c:tx>
                <c:rich>
                  <a:bodyPr/>
                  <a:lstStyle/>
                  <a:p>
                    <a:r>
                      <a:rPr lang="en-US"/>
                      <a:t>Compraventa de alimentos, bebidas y productos del tabaco</a:t>
                    </a:r>
                  </a:p>
                  <a:p>
                    <a:r>
                      <a:rPr lang="en-US"/>
                      <a:t>18.7%</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01E-474A-A04A-711D63F4363C}"/>
                </c:ext>
              </c:extLst>
            </c:dLbl>
            <c:dLbl>
              <c:idx val="1"/>
              <c:layout>
                <c:manualLayout>
                  <c:x val="5.010186282253818E-2"/>
                  <c:y val="8.3295385549483902E-3"/>
                </c:manualLayout>
              </c:layout>
              <c:tx>
                <c:rich>
                  <a:bodyPr/>
                  <a:lstStyle/>
                  <a:p>
                    <a:r>
                      <a:rPr lang="en-US"/>
                      <a:t>Compraventa de artículos para el hogar.</a:t>
                    </a:r>
                  </a:p>
                  <a:p>
                    <a:r>
                      <a:rPr lang="en-US"/>
                      <a:t>5.0%</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01E-474A-A04A-711D63F4363C}"/>
                </c:ext>
              </c:extLst>
            </c:dLbl>
            <c:dLbl>
              <c:idx val="2"/>
              <c:layout>
                <c:manualLayout>
                  <c:x val="7.955700368615061E-2"/>
                  <c:y val="2.8823871685893544E-2"/>
                </c:manualLayout>
              </c:layout>
              <c:tx>
                <c:rich>
                  <a:bodyPr/>
                  <a:lstStyle/>
                  <a:p>
                    <a:r>
                      <a:rPr lang="en-US"/>
                      <a:t>Compraventa de equipo de transporte; sus refacciones y accesorios.</a:t>
                    </a:r>
                  </a:p>
                  <a:p>
                    <a:r>
                      <a:rPr lang="en-US"/>
                      <a:t>8.0%</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01E-474A-A04A-711D63F4363C}"/>
                </c:ext>
              </c:extLst>
            </c:dLbl>
            <c:dLbl>
              <c:idx val="3"/>
              <c:layout>
                <c:manualLayout>
                  <c:x val="5.4302758030542388E-2"/>
                  <c:y val="6.8435033394049789E-3"/>
                </c:manualLayout>
              </c:layout>
              <c:tx>
                <c:rich>
                  <a:bodyPr/>
                  <a:lstStyle/>
                  <a:p>
                    <a:r>
                      <a:rPr lang="en-US"/>
                      <a:t>Compraventa de gases, combustibles y lubricantes</a:t>
                    </a:r>
                  </a:p>
                  <a:p>
                    <a:r>
                      <a:rPr lang="en-US"/>
                      <a:t> 5.7%</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01E-474A-A04A-711D63F4363C}"/>
                </c:ext>
              </c:extLst>
            </c:dLbl>
            <c:dLbl>
              <c:idx val="4"/>
              <c:layout/>
              <c:tx>
                <c:rich>
                  <a:bodyPr/>
                  <a:lstStyle/>
                  <a:p>
                    <a:r>
                      <a:rPr lang="en-US"/>
                      <a:t>Compraventa de inmuebles y artículos diversos.</a:t>
                    </a:r>
                  </a:p>
                  <a:p>
                    <a:r>
                      <a:rPr lang="en-US"/>
                      <a:t>3.2%</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01E-474A-A04A-711D63F4363C}"/>
                </c:ext>
              </c:extLst>
            </c:dLbl>
            <c:dLbl>
              <c:idx val="5"/>
              <c:layout>
                <c:manualLayout>
                  <c:x val="-0.10039831819378621"/>
                  <c:y val="1.8367233353572151E-2"/>
                </c:manualLayout>
              </c:layout>
              <c:tx>
                <c:rich>
                  <a:bodyPr/>
                  <a:lstStyle/>
                  <a:p>
                    <a:r>
                      <a:rPr lang="en-US"/>
                      <a:t>Compraventa de maquinaria, equipo, instrumentos, aparatos, herramientas</a:t>
                    </a:r>
                  </a:p>
                  <a:p>
                    <a:r>
                      <a:rPr lang="en-US"/>
                      <a:t>12.6%</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01E-474A-A04A-711D63F4363C}"/>
                </c:ext>
              </c:extLst>
            </c:dLbl>
            <c:dLbl>
              <c:idx val="6"/>
              <c:layout>
                <c:manualLayout>
                  <c:x val="-9.376151922064245E-2"/>
                  <c:y val="-5.9302772718073264E-2"/>
                </c:manualLayout>
              </c:layout>
              <c:tx>
                <c:rich>
                  <a:bodyPr/>
                  <a:lstStyle/>
                  <a:p>
                    <a:r>
                      <a:rPr lang="en-US"/>
                      <a:t>Compraventa de materias primas, materiales y auxiliares</a:t>
                    </a:r>
                  </a:p>
                  <a:p>
                    <a:r>
                      <a:rPr lang="en-US"/>
                      <a:t>14.6%</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01E-474A-A04A-711D63F4363C}"/>
                </c:ext>
              </c:extLst>
            </c:dLbl>
            <c:dLbl>
              <c:idx val="7"/>
              <c:layout>
                <c:manualLayout>
                  <c:x val="-4.5138395208004216E-2"/>
                  <c:y val="-6.6820987654320988E-3"/>
                </c:manualLayout>
              </c:layout>
              <c:tx>
                <c:rich>
                  <a:bodyPr/>
                  <a:lstStyle/>
                  <a:p>
                    <a:r>
                      <a:rPr lang="en-US"/>
                      <a:t>Compraventa de prendas de vestir y artículos de uso personal</a:t>
                    </a:r>
                  </a:p>
                  <a:p>
                    <a:r>
                      <a:rPr lang="en-US"/>
                      <a:t>18.5%</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01E-474A-A04A-711D63F4363C}"/>
                </c:ext>
              </c:extLst>
            </c:dLbl>
            <c:dLbl>
              <c:idx val="8"/>
              <c:layout>
                <c:manualLayout>
                  <c:x val="-0.11963911927330174"/>
                  <c:y val="4.578400121432908E-2"/>
                </c:manualLayout>
              </c:layout>
              <c:tx>
                <c:rich>
                  <a:bodyPr/>
                  <a:lstStyle/>
                  <a:p>
                    <a:r>
                      <a:rPr lang="en-US"/>
                      <a:t>Compraventa en tiendas de autoservicios y departamentos especializados</a:t>
                    </a:r>
                  </a:p>
                  <a:p>
                    <a:r>
                      <a:rPr lang="en-US"/>
                      <a:t>13.7%</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01E-474A-A04A-711D63F4363C}"/>
                </c:ext>
              </c:extLst>
            </c:dLbl>
            <c:spPr>
              <a:noFill/>
              <a:ln>
                <a:noFill/>
              </a:ln>
              <a:effectLst/>
            </c:spPr>
            <c:showLegendKey val="0"/>
            <c:showVal val="1"/>
            <c:showCatName val="1"/>
            <c:showSerName val="0"/>
            <c:showPercent val="0"/>
            <c:showBubbleSize val="0"/>
            <c:showLeaderLines val="1"/>
            <c:leaderLines>
              <c:spPr>
                <a:ln>
                  <a:solidFill>
                    <a:srgbClr val="9E6900"/>
                  </a:solidFill>
                </a:ln>
              </c:spPr>
            </c:leaderLines>
            <c:extLst>
              <c:ext xmlns:c15="http://schemas.microsoft.com/office/drawing/2012/chart" uri="{CE6537A1-D6FC-4f65-9D91-7224C49458BB}"/>
            </c:extLst>
          </c:dLbls>
          <c:cat>
            <c:strRef>
              <c:f>'F21'!$A$6:$A$14</c:f>
              <c:strCache>
                <c:ptCount val="9"/>
                <c:pt idx="0">
                  <c:v>Compraventa de alimentos, bebidas y productos del tabaco.</c:v>
                </c:pt>
                <c:pt idx="1">
                  <c:v>Compraventa de artículos para el hogar.</c:v>
                </c:pt>
                <c:pt idx="2">
                  <c:v>Compraventa de equipo de transporte; sus refacciones y accesorios.</c:v>
                </c:pt>
                <c:pt idx="3">
                  <c:v>Compraventa de gases, combustibles y lubricantes.</c:v>
                </c:pt>
                <c:pt idx="4">
                  <c:v>Compraventa de inmuebles y artículos diversos.</c:v>
                </c:pt>
                <c:pt idx="5">
                  <c:v>Compraventa de maquinaria, equipo, instrumentos, aparatos, herramientas.</c:v>
                </c:pt>
                <c:pt idx="6">
                  <c:v>Compraventa de materias primas, materiales y auxiliares.</c:v>
                </c:pt>
                <c:pt idx="7">
                  <c:v>Compraventa de prendas de vestir y artículos de uso personal.</c:v>
                </c:pt>
                <c:pt idx="8">
                  <c:v>Compraventa en tiendas de autoservicios y departamentos especializados.</c:v>
                </c:pt>
              </c:strCache>
            </c:strRef>
          </c:cat>
          <c:val>
            <c:numRef>
              <c:f>'F21'!$B$6:$B$14</c:f>
              <c:numCache>
                <c:formatCode>0.0%</c:formatCode>
                <c:ptCount val="9"/>
                <c:pt idx="0">
                  <c:v>0.18698527770636214</c:v>
                </c:pt>
                <c:pt idx="1">
                  <c:v>5.0489754289411305E-2</c:v>
                </c:pt>
                <c:pt idx="2">
                  <c:v>8.0485262167575927E-2</c:v>
                </c:pt>
                <c:pt idx="3">
                  <c:v>5.7185558534607703E-2</c:v>
                </c:pt>
                <c:pt idx="4">
                  <c:v>3.189406503123296E-2</c:v>
                </c:pt>
                <c:pt idx="5">
                  <c:v>0.12599695439790029</c:v>
                </c:pt>
                <c:pt idx="6">
                  <c:v>0.14559560167592872</c:v>
                </c:pt>
                <c:pt idx="7">
                  <c:v>0.18480419716742053</c:v>
                </c:pt>
                <c:pt idx="8">
                  <c:v>0.13656332902956042</c:v>
                </c:pt>
              </c:numCache>
            </c:numRef>
          </c:val>
          <c:extLst>
            <c:ext xmlns:c16="http://schemas.microsoft.com/office/drawing/2014/chart" uri="{C3380CC4-5D6E-409C-BE32-E72D297353CC}">
              <c16:uniqueId val="{00000012-101E-474A-A04A-711D63F4363C}"/>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9719272094900937E-2"/>
          <c:y val="2.6083384678578764E-2"/>
          <c:w val="0.95661760139121799"/>
          <c:h val="0.88849917847607307"/>
        </c:manualLayout>
      </c:layout>
      <c:barChart>
        <c:barDir val="col"/>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E0EC-4D32-BF91-34457C16477F}"/>
              </c:ext>
            </c:extLst>
          </c:dPt>
          <c:dPt>
            <c:idx val="5"/>
            <c:invertIfNegative val="0"/>
            <c:bubble3D val="0"/>
            <c:extLst>
              <c:ext xmlns:c16="http://schemas.microsoft.com/office/drawing/2014/chart" uri="{C3380CC4-5D6E-409C-BE32-E72D297353CC}">
                <c16:uniqueId val="{00000002-E0EC-4D32-BF91-34457C16477F}"/>
              </c:ext>
            </c:extLst>
          </c:dPt>
          <c:dPt>
            <c:idx val="6"/>
            <c:invertIfNegative val="0"/>
            <c:bubble3D val="0"/>
            <c:spPr>
              <a:solidFill>
                <a:srgbClr val="FBBB27"/>
              </a:solidFill>
              <a:ln>
                <a:noFill/>
              </a:ln>
              <a:effectLst/>
            </c:spPr>
            <c:extLst>
              <c:ext xmlns:c16="http://schemas.microsoft.com/office/drawing/2014/chart" uri="{C3380CC4-5D6E-409C-BE32-E72D297353CC}">
                <c16:uniqueId val="{00000004-E0EC-4D32-BF91-34457C16477F}"/>
              </c:ext>
            </c:extLst>
          </c:dPt>
          <c:dPt>
            <c:idx val="17"/>
            <c:invertIfNegative val="0"/>
            <c:bubble3D val="0"/>
            <c:extLst>
              <c:ext xmlns:c16="http://schemas.microsoft.com/office/drawing/2014/chart" uri="{C3380CC4-5D6E-409C-BE32-E72D297353CC}">
                <c16:uniqueId val="{00000005-E0EC-4D32-BF91-34457C16477F}"/>
              </c:ext>
            </c:extLst>
          </c:dPt>
          <c:dPt>
            <c:idx val="18"/>
            <c:invertIfNegative val="0"/>
            <c:bubble3D val="0"/>
            <c:extLst>
              <c:ext xmlns:c16="http://schemas.microsoft.com/office/drawing/2014/chart" uri="{C3380CC4-5D6E-409C-BE32-E72D297353CC}">
                <c16:uniqueId val="{00000006-E0EC-4D32-BF91-34457C16477F}"/>
              </c:ext>
            </c:extLst>
          </c:dPt>
          <c:dLbls>
            <c:spPr>
              <a:noFill/>
              <a:ln>
                <a:noFill/>
              </a:ln>
              <a:effectLst/>
            </c:spPr>
            <c:txPr>
              <a:bodyPr wrap="square" lIns="38100" tIns="19050" rIns="38100" bIns="19050" anchor="ctr">
                <a:spAutoFit/>
              </a:bodyPr>
              <a:lstStyle/>
              <a:p>
                <a:pPr>
                  <a:defRPr sz="800" b="1"/>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'F22'!$A$6:$A$12</c:f>
              <c:numCache>
                <c:formatCode>General</c:formatCode>
                <c:ptCount val="7"/>
                <c:pt idx="0">
                  <c:v>2013</c:v>
                </c:pt>
                <c:pt idx="1">
                  <c:v>2014</c:v>
                </c:pt>
                <c:pt idx="2">
                  <c:v>2015</c:v>
                </c:pt>
                <c:pt idx="3">
                  <c:v>2016</c:v>
                </c:pt>
                <c:pt idx="4">
                  <c:v>2017</c:v>
                </c:pt>
                <c:pt idx="5">
                  <c:v>2018</c:v>
                </c:pt>
                <c:pt idx="6" formatCode="mmm\-yy">
                  <c:v>43525</c:v>
                </c:pt>
              </c:numCache>
            </c:numRef>
          </c:cat>
          <c:val>
            <c:numRef>
              <c:f>'F22'!$B$6:$B$12</c:f>
              <c:numCache>
                <c:formatCode>#,##0</c:formatCode>
                <c:ptCount val="7"/>
                <c:pt idx="0">
                  <c:v>523456</c:v>
                </c:pt>
                <c:pt idx="1">
                  <c:v>540644</c:v>
                </c:pt>
                <c:pt idx="2">
                  <c:v>551836</c:v>
                </c:pt>
                <c:pt idx="3">
                  <c:v>575641</c:v>
                </c:pt>
                <c:pt idx="4">
                  <c:v>605107</c:v>
                </c:pt>
                <c:pt idx="5">
                  <c:v>614655</c:v>
                </c:pt>
                <c:pt idx="6">
                  <c:v>628435</c:v>
                </c:pt>
              </c:numCache>
            </c:numRef>
          </c:val>
          <c:extLst>
            <c:ext xmlns:c16="http://schemas.microsoft.com/office/drawing/2014/chart" uri="{C3380CC4-5D6E-409C-BE32-E72D297353CC}">
              <c16:uniqueId val="{00000007-E0EC-4D32-BF91-34457C16477F}"/>
            </c:ext>
          </c:extLst>
        </c:ser>
        <c:dLbls>
          <c:dLblPos val="outEnd"/>
          <c:showLegendKey val="0"/>
          <c:showVal val="1"/>
          <c:showCatName val="0"/>
          <c:showSerName val="0"/>
          <c:showPercent val="0"/>
          <c:showBubbleSize val="0"/>
        </c:dLbls>
        <c:gapWidth val="80"/>
        <c:overlap val="-27"/>
        <c:axId val="53459968"/>
        <c:axId val="53463680"/>
      </c:barChart>
      <c:catAx>
        <c:axId val="534599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53463680"/>
        <c:crosses val="autoZero"/>
        <c:auto val="1"/>
        <c:lblAlgn val="ctr"/>
        <c:lblOffset val="100"/>
        <c:noMultiLvlLbl val="0"/>
      </c:catAx>
      <c:valAx>
        <c:axId val="53463680"/>
        <c:scaling>
          <c:orientation val="minMax"/>
        </c:scaling>
        <c:delete val="1"/>
        <c:axPos val="l"/>
        <c:numFmt formatCode="#,##0" sourceLinked="1"/>
        <c:majorTickMark val="out"/>
        <c:minorTickMark val="none"/>
        <c:tickLblPos val="nextTo"/>
        <c:crossAx val="5345996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7654073710156246"/>
          <c:y val="0.17994516405530442"/>
          <c:w val="0.63771957891908004"/>
          <c:h val="0.80854950940463066"/>
        </c:manualLayout>
      </c:layout>
      <c:pieChart>
        <c:varyColors val="1"/>
        <c:ser>
          <c:idx val="0"/>
          <c:order val="0"/>
          <c:dPt>
            <c:idx val="0"/>
            <c:bubble3D val="0"/>
            <c:spPr>
              <a:solidFill>
                <a:srgbClr val="7C878E"/>
              </a:solidFill>
            </c:spPr>
            <c:extLst>
              <c:ext xmlns:c16="http://schemas.microsoft.com/office/drawing/2014/chart" uri="{C3380CC4-5D6E-409C-BE32-E72D297353CC}">
                <c16:uniqueId val="{00000001-88BB-4A1A-AFFE-95A0A01C0D16}"/>
              </c:ext>
            </c:extLst>
          </c:dPt>
          <c:dPt>
            <c:idx val="1"/>
            <c:bubble3D val="0"/>
            <c:spPr>
              <a:solidFill>
                <a:srgbClr val="FBBB27"/>
              </a:solidFill>
            </c:spPr>
            <c:extLst>
              <c:ext xmlns:c16="http://schemas.microsoft.com/office/drawing/2014/chart" uri="{C3380CC4-5D6E-409C-BE32-E72D297353CC}">
                <c16:uniqueId val="{00000003-88BB-4A1A-AFFE-95A0A01C0D16}"/>
              </c:ext>
            </c:extLst>
          </c:dPt>
          <c:dPt>
            <c:idx val="2"/>
            <c:bubble3D val="0"/>
            <c:spPr>
              <a:solidFill>
                <a:srgbClr val="FAD496"/>
              </a:solidFill>
            </c:spPr>
            <c:extLst>
              <c:ext xmlns:c16="http://schemas.microsoft.com/office/drawing/2014/chart" uri="{C3380CC4-5D6E-409C-BE32-E72D297353CC}">
                <c16:uniqueId val="{00000005-88BB-4A1A-AFFE-95A0A01C0D16}"/>
              </c:ext>
            </c:extLst>
          </c:dPt>
          <c:dPt>
            <c:idx val="3"/>
            <c:bubble3D val="0"/>
            <c:spPr>
              <a:solidFill>
                <a:srgbClr val="663300"/>
              </a:solidFill>
            </c:spPr>
            <c:extLst>
              <c:ext xmlns:c16="http://schemas.microsoft.com/office/drawing/2014/chart" uri="{C3380CC4-5D6E-409C-BE32-E72D297353CC}">
                <c16:uniqueId val="{00000007-88BB-4A1A-AFFE-95A0A01C0D16}"/>
              </c:ext>
            </c:extLst>
          </c:dPt>
          <c:dPt>
            <c:idx val="4"/>
            <c:bubble3D val="0"/>
            <c:spPr>
              <a:solidFill>
                <a:srgbClr val="95682B"/>
              </a:solidFill>
            </c:spPr>
            <c:extLst>
              <c:ext xmlns:c16="http://schemas.microsoft.com/office/drawing/2014/chart" uri="{C3380CC4-5D6E-409C-BE32-E72D297353CC}">
                <c16:uniqueId val="{00000009-88BB-4A1A-AFFE-95A0A01C0D16}"/>
              </c:ext>
            </c:extLst>
          </c:dPt>
          <c:dPt>
            <c:idx val="5"/>
            <c:bubble3D val="0"/>
            <c:spPr>
              <a:solidFill>
                <a:srgbClr val="B5B367"/>
              </a:solidFill>
            </c:spPr>
            <c:extLst>
              <c:ext xmlns:c16="http://schemas.microsoft.com/office/drawing/2014/chart" uri="{C3380CC4-5D6E-409C-BE32-E72D297353CC}">
                <c16:uniqueId val="{0000000B-88BB-4A1A-AFFE-95A0A01C0D16}"/>
              </c:ext>
            </c:extLst>
          </c:dPt>
          <c:dPt>
            <c:idx val="6"/>
            <c:bubble3D val="0"/>
            <c:spPr>
              <a:solidFill>
                <a:srgbClr val="FFF915"/>
              </a:solidFill>
            </c:spPr>
            <c:extLst>
              <c:ext xmlns:c16="http://schemas.microsoft.com/office/drawing/2014/chart" uri="{C3380CC4-5D6E-409C-BE32-E72D297353CC}">
                <c16:uniqueId val="{0000000D-88BB-4A1A-AFFE-95A0A01C0D16}"/>
              </c:ext>
            </c:extLst>
          </c:dPt>
          <c:dPt>
            <c:idx val="7"/>
            <c:bubble3D val="0"/>
            <c:spPr>
              <a:solidFill>
                <a:srgbClr val="CC9900"/>
              </a:solidFill>
            </c:spPr>
            <c:extLst>
              <c:ext xmlns:c16="http://schemas.microsoft.com/office/drawing/2014/chart" uri="{C3380CC4-5D6E-409C-BE32-E72D297353CC}">
                <c16:uniqueId val="{0000000F-88BB-4A1A-AFFE-95A0A01C0D16}"/>
              </c:ext>
            </c:extLst>
          </c:dPt>
          <c:dPt>
            <c:idx val="8"/>
            <c:bubble3D val="0"/>
            <c:spPr>
              <a:solidFill>
                <a:srgbClr val="BDCFD6"/>
              </a:solidFill>
            </c:spPr>
            <c:extLst>
              <c:ext xmlns:c16="http://schemas.microsoft.com/office/drawing/2014/chart" uri="{C3380CC4-5D6E-409C-BE32-E72D297353CC}">
                <c16:uniqueId val="{00000011-88BB-4A1A-AFFE-95A0A01C0D16}"/>
              </c:ext>
            </c:extLst>
          </c:dPt>
          <c:dPt>
            <c:idx val="9"/>
            <c:bubble3D val="0"/>
            <c:spPr>
              <a:solidFill>
                <a:srgbClr val="4F81BD">
                  <a:lumMod val="60000"/>
                  <a:lumOff val="40000"/>
                </a:srgbClr>
              </a:solidFill>
            </c:spPr>
            <c:extLst>
              <c:ext xmlns:c16="http://schemas.microsoft.com/office/drawing/2014/chart" uri="{C3380CC4-5D6E-409C-BE32-E72D297353CC}">
                <c16:uniqueId val="{00000013-88BB-4A1A-AFFE-95A0A01C0D16}"/>
              </c:ext>
            </c:extLst>
          </c:dPt>
          <c:dPt>
            <c:idx val="10"/>
            <c:bubble3D val="0"/>
            <c:spPr>
              <a:solidFill>
                <a:srgbClr val="393D3F"/>
              </a:solidFill>
            </c:spPr>
            <c:extLst>
              <c:ext xmlns:c16="http://schemas.microsoft.com/office/drawing/2014/chart" uri="{C3380CC4-5D6E-409C-BE32-E72D297353CC}">
                <c16:uniqueId val="{00000015-88BB-4A1A-AFFE-95A0A01C0D16}"/>
              </c:ext>
            </c:extLst>
          </c:dPt>
          <c:dPt>
            <c:idx val="11"/>
            <c:bubble3D val="0"/>
            <c:spPr>
              <a:solidFill>
                <a:schemeClr val="bg1">
                  <a:lumMod val="65000"/>
                </a:schemeClr>
              </a:solidFill>
            </c:spPr>
            <c:extLst>
              <c:ext xmlns:c16="http://schemas.microsoft.com/office/drawing/2014/chart" uri="{C3380CC4-5D6E-409C-BE32-E72D297353CC}">
                <c16:uniqueId val="{00000017-88BB-4A1A-AFFE-95A0A01C0D16}"/>
              </c:ext>
            </c:extLst>
          </c:dPt>
          <c:dPt>
            <c:idx val="12"/>
            <c:bubble3D val="0"/>
            <c:spPr>
              <a:solidFill>
                <a:schemeClr val="bg1">
                  <a:lumMod val="50000"/>
                </a:schemeClr>
              </a:solidFill>
            </c:spPr>
            <c:extLst>
              <c:ext xmlns:c16="http://schemas.microsoft.com/office/drawing/2014/chart" uri="{C3380CC4-5D6E-409C-BE32-E72D297353CC}">
                <c16:uniqueId val="{00000019-88BB-4A1A-AFFE-95A0A01C0D16}"/>
              </c:ext>
            </c:extLst>
          </c:dPt>
          <c:dPt>
            <c:idx val="13"/>
            <c:bubble3D val="0"/>
            <c:spPr>
              <a:solidFill>
                <a:schemeClr val="bg2">
                  <a:lumMod val="75000"/>
                </a:schemeClr>
              </a:solidFill>
            </c:spPr>
            <c:extLst>
              <c:ext xmlns:c16="http://schemas.microsoft.com/office/drawing/2014/chart" uri="{C3380CC4-5D6E-409C-BE32-E72D297353CC}">
                <c16:uniqueId val="{0000001B-88BB-4A1A-AFFE-95A0A01C0D16}"/>
              </c:ext>
            </c:extLst>
          </c:dPt>
          <c:dLbls>
            <c:dLbl>
              <c:idx val="0"/>
              <c:layout>
                <c:manualLayout>
                  <c:x val="5.4843312380064582E-2"/>
                  <c:y val="-5.7281947261663288E-2"/>
                </c:manualLayout>
              </c:layout>
              <c:tx>
                <c:rich>
                  <a:bodyPr/>
                  <a:lstStyle/>
                  <a:p>
                    <a:r>
                      <a:rPr lang="en-US"/>
                      <a:t>Servicios de administración pública y seguridad social.</a:t>
                    </a:r>
                  </a:p>
                  <a:p>
                    <a:r>
                      <a:rPr lang="en-US"/>
                      <a:t>29.5%</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8BB-4A1A-AFFE-95A0A01C0D16}"/>
                </c:ext>
              </c:extLst>
            </c:dLbl>
            <c:dLbl>
              <c:idx val="1"/>
              <c:layout>
                <c:manualLayout>
                  <c:x val="1.3935897274395441E-2"/>
                  <c:y val="-1.8188923139171496E-2"/>
                </c:manualLayout>
              </c:layout>
              <c:tx>
                <c:rich>
                  <a:bodyPr/>
                  <a:lstStyle/>
                  <a:p>
                    <a:r>
                      <a:rPr lang="en-US"/>
                      <a:t>Servicios profesionales y técnicos</a:t>
                    </a:r>
                  </a:p>
                  <a:p>
                    <a:r>
                      <a:rPr lang="en-US"/>
                      <a:t>28.9%</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8BB-4A1A-AFFE-95A0A01C0D16}"/>
                </c:ext>
              </c:extLst>
            </c:dLbl>
            <c:dLbl>
              <c:idx val="2"/>
              <c:layout>
                <c:manualLayout>
                  <c:x val="-1.8682841414408628E-2"/>
                  <c:y val="2.2420341473542986E-2"/>
                </c:manualLayout>
              </c:layout>
              <c:tx>
                <c:rich>
                  <a:bodyPr/>
                  <a:lstStyle/>
                  <a:p>
                    <a:r>
                      <a:rPr lang="en-US"/>
                      <a:t>Preparación y servicio de alimentos y bebidas</a:t>
                    </a:r>
                  </a:p>
                  <a:p>
                    <a:r>
                      <a:rPr lang="en-US"/>
                      <a:t>8.3%</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8BB-4A1A-AFFE-95A0A01C0D16}"/>
                </c:ext>
              </c:extLst>
            </c:dLbl>
            <c:dLbl>
              <c:idx val="3"/>
              <c:layout>
                <c:manualLayout>
                  <c:x val="-0.11335273295289923"/>
                  <c:y val="-1.5199033183732358E-2"/>
                </c:manualLayout>
              </c:layout>
              <c:tx>
                <c:rich>
                  <a:bodyPr/>
                  <a:lstStyle/>
                  <a:p>
                    <a:r>
                      <a:rPr lang="en-US"/>
                      <a:t>Servicios de enseñanza, investigación científica y difusión cultural</a:t>
                    </a:r>
                  </a:p>
                  <a:p>
                    <a:r>
                      <a:rPr lang="en-US"/>
                      <a:t> 8.2%</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8BB-4A1A-AFFE-95A0A01C0D16}"/>
                </c:ext>
              </c:extLst>
            </c:dLbl>
            <c:dLbl>
              <c:idx val="4"/>
              <c:layout>
                <c:manualLayout>
                  <c:x val="-0.14929208184791873"/>
                  <c:y val="-3.4924427550004522E-2"/>
                </c:manualLayout>
              </c:layout>
              <c:tx>
                <c:rich>
                  <a:bodyPr/>
                  <a:lstStyle/>
                  <a:p>
                    <a:r>
                      <a:rPr lang="en-US"/>
                      <a:t>Servicios personales para el hogar y diversos.</a:t>
                    </a:r>
                  </a:p>
                  <a:p>
                    <a:r>
                      <a:rPr lang="en-US"/>
                      <a:t>7.4%</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8BB-4A1A-AFFE-95A0A01C0D16}"/>
                </c:ext>
              </c:extLst>
            </c:dLbl>
            <c:dLbl>
              <c:idx val="5"/>
              <c:layout>
                <c:manualLayout>
                  <c:x val="-0.10693288655421605"/>
                  <c:y val="-7.7826792949055812E-2"/>
                </c:manualLayout>
              </c:layout>
              <c:tx>
                <c:rich>
                  <a:bodyPr/>
                  <a:lstStyle/>
                  <a:p>
                    <a:r>
                      <a:rPr lang="en-US"/>
                      <a:t>Servicios de alojamiento temporal</a:t>
                    </a:r>
                  </a:p>
                  <a:p>
                    <a:r>
                      <a:rPr lang="en-US"/>
                      <a:t>4.8%</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8BB-4A1A-AFFE-95A0A01C0D16}"/>
                </c:ext>
              </c:extLst>
            </c:dLbl>
            <c:dLbl>
              <c:idx val="6"/>
              <c:layout>
                <c:manualLayout>
                  <c:x val="-4.7340950413396659E-3"/>
                  <c:y val="-0.12994330069796042"/>
                </c:manualLayout>
              </c:layout>
              <c:tx>
                <c:rich>
                  <a:bodyPr/>
                  <a:lstStyle/>
                  <a:p>
                    <a:r>
                      <a:rPr lang="en-US"/>
                      <a:t>Servicios médicos, asistencia social y veterinarios</a:t>
                    </a:r>
                  </a:p>
                  <a:p>
                    <a:r>
                      <a:rPr lang="en-US"/>
                      <a:t>3.9%</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8BB-4A1A-AFFE-95A0A01C0D16}"/>
                </c:ext>
              </c:extLst>
            </c:dLbl>
            <c:dLbl>
              <c:idx val="7"/>
              <c:layout>
                <c:manualLayout>
                  <c:x val="3.7477713532284407E-2"/>
                  <c:y val="-7.9431622771291524E-2"/>
                </c:manualLayout>
              </c:layout>
              <c:tx>
                <c:rich>
                  <a:bodyPr/>
                  <a:lstStyle/>
                  <a:p>
                    <a:r>
                      <a:rPr lang="en-US"/>
                      <a:t>Servicios recreativos y de esparcimiento</a:t>
                    </a:r>
                  </a:p>
                  <a:p>
                    <a:r>
                      <a:rPr lang="en-US"/>
                      <a:t>2.9%</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8BB-4A1A-AFFE-95A0A01C0D16}"/>
                </c:ext>
              </c:extLst>
            </c:dLbl>
            <c:dLbl>
              <c:idx val="8"/>
              <c:layout>
                <c:manualLayout>
                  <c:x val="-2.0601052282394634E-2"/>
                  <c:y val="-4.9138543280467226E-2"/>
                </c:manualLayout>
              </c:layout>
              <c:tx>
                <c:rich>
                  <a:bodyPr/>
                  <a:lstStyle/>
                  <a:p>
                    <a:r>
                      <a:rPr lang="en-US"/>
                      <a:t>Servicios financieros y de seguros (bancos, financieras)</a:t>
                    </a:r>
                  </a:p>
                  <a:p>
                    <a:r>
                      <a:rPr lang="en-US"/>
                      <a:t>2.4%</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8BB-4A1A-AFFE-95A0A01C0D16}"/>
                </c:ext>
              </c:extLst>
            </c:dLbl>
            <c:dLbl>
              <c:idx val="9"/>
              <c:layout>
                <c:manualLayout>
                  <c:x val="1.3873667325917808E-3"/>
                  <c:y val="5.6445246575415393E-2"/>
                </c:manualLayout>
              </c:layout>
              <c:tx>
                <c:rich>
                  <a:bodyPr/>
                  <a:lstStyle/>
                  <a:p>
                    <a:r>
                      <a:rPr lang="en-US"/>
                      <a:t>Servicios colaterales a Instituciones financieras y de seguros</a:t>
                    </a:r>
                  </a:p>
                  <a:p>
                    <a:r>
                      <a:rPr lang="en-US"/>
                      <a:t>1.0%</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88BB-4A1A-AFFE-95A0A01C0D16}"/>
                </c:ext>
              </c:extLst>
            </c:dLbl>
            <c:dLbl>
              <c:idx val="10"/>
              <c:layout>
                <c:manualLayout>
                  <c:x val="5.6260576361857495E-2"/>
                  <c:y val="0.12583603520148218"/>
                </c:manualLayout>
              </c:layout>
              <c:tx>
                <c:rich>
                  <a:bodyPr/>
                  <a:lstStyle/>
                  <a:p>
                    <a:r>
                      <a:rPr lang="en-US"/>
                      <a:t>Otros</a:t>
                    </a:r>
                  </a:p>
                  <a:p>
                    <a:r>
                      <a:rPr lang="en-US"/>
                      <a:t>2.7%</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88BB-4A1A-AFFE-95A0A01C0D16}"/>
                </c:ext>
              </c:extLst>
            </c:dLbl>
            <c:spPr>
              <a:noFill/>
              <a:ln>
                <a:noFill/>
              </a:ln>
              <a:effectLst/>
            </c:spPr>
            <c:showLegendKey val="0"/>
            <c:showVal val="1"/>
            <c:showCatName val="1"/>
            <c:showSerName val="0"/>
            <c:showPercent val="0"/>
            <c:showBubbleSize val="0"/>
            <c:showLeaderLines val="1"/>
            <c:leaderLines>
              <c:spPr>
                <a:ln>
                  <a:solidFill>
                    <a:srgbClr val="9E6900"/>
                  </a:solidFill>
                </a:ln>
              </c:spPr>
            </c:leaderLines>
            <c:extLst>
              <c:ext xmlns:c15="http://schemas.microsoft.com/office/drawing/2012/chart" uri="{CE6537A1-D6FC-4f65-9D91-7224C49458BB}"/>
            </c:extLst>
          </c:dLbls>
          <c:cat>
            <c:strRef>
              <c:f>'F23'!$A$6:$A$16</c:f>
              <c:strCache>
                <c:ptCount val="11"/>
                <c:pt idx="0">
                  <c:v>Servicios de administración pública y seguridad social.</c:v>
                </c:pt>
                <c:pt idx="1">
                  <c:v>Servicios profesionales y técnicos.</c:v>
                </c:pt>
                <c:pt idx="2">
                  <c:v>Preparación y servicio de alimentos y bebidas.</c:v>
                </c:pt>
                <c:pt idx="3">
                  <c:v>Servicios de enseñanza, investigación científica y difusión cultural.</c:v>
                </c:pt>
                <c:pt idx="4">
                  <c:v>Servicios personales para el hogar y diversos.</c:v>
                </c:pt>
                <c:pt idx="5">
                  <c:v>Servicios de alojamiento temporal.</c:v>
                </c:pt>
                <c:pt idx="6">
                  <c:v>Servicios médicos, asistencia social y veterinarios.</c:v>
                </c:pt>
                <c:pt idx="7">
                  <c:v>Servicios recreativos y de esparcimiento.</c:v>
                </c:pt>
                <c:pt idx="8">
                  <c:v>Servicios financieros y de seguros (bancos, financieras).</c:v>
                </c:pt>
                <c:pt idx="9">
                  <c:v>Servicios colaterales a Instituciones financieras y de seguros.</c:v>
                </c:pt>
                <c:pt idx="10">
                  <c:v>Otros</c:v>
                </c:pt>
              </c:strCache>
            </c:strRef>
          </c:cat>
          <c:val>
            <c:numRef>
              <c:f>'F23'!$B$6:$B$16</c:f>
              <c:numCache>
                <c:formatCode>0.0%</c:formatCode>
                <c:ptCount val="11"/>
                <c:pt idx="0">
                  <c:v>0.29509973187362259</c:v>
                </c:pt>
                <c:pt idx="1">
                  <c:v>0.28905614741381369</c:v>
                </c:pt>
                <c:pt idx="2">
                  <c:v>8.3130315784448669E-2</c:v>
                </c:pt>
                <c:pt idx="3">
                  <c:v>8.197824755145719E-2</c:v>
                </c:pt>
                <c:pt idx="4">
                  <c:v>7.4071304112597172E-2</c:v>
                </c:pt>
                <c:pt idx="5">
                  <c:v>4.787289059329923E-2</c:v>
                </c:pt>
                <c:pt idx="6">
                  <c:v>3.9267386444103207E-2</c:v>
                </c:pt>
                <c:pt idx="7">
                  <c:v>2.9347506106439013E-2</c:v>
                </c:pt>
                <c:pt idx="8">
                  <c:v>2.3727195334441908E-2</c:v>
                </c:pt>
                <c:pt idx="9">
                  <c:v>9.8419088688567625E-3</c:v>
                </c:pt>
                <c:pt idx="10">
                  <c:v>2.6607365916920603E-2</c:v>
                </c:pt>
              </c:numCache>
            </c:numRef>
          </c:val>
          <c:extLst>
            <c:ext xmlns:c16="http://schemas.microsoft.com/office/drawing/2014/chart" uri="{C3380CC4-5D6E-409C-BE32-E72D297353CC}">
              <c16:uniqueId val="{0000001C-88BB-4A1A-AFFE-95A0A01C0D16}"/>
            </c:ext>
          </c:extLst>
        </c:ser>
        <c:dLbls>
          <c:showLegendKey val="0"/>
          <c:showVal val="0"/>
          <c:showCatName val="0"/>
          <c:showSerName val="0"/>
          <c:showPercent val="0"/>
          <c:showBubbleSize val="0"/>
          <c:showLeaderLines val="1"/>
        </c:dLbls>
        <c:firstSliceAng val="80"/>
      </c:pieChart>
    </c:plotArea>
    <c:plotVisOnly val="1"/>
    <c:dispBlanksAs val="gap"/>
    <c:showDLblsOverMax val="0"/>
  </c:chart>
  <c:spPr>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DE19-488A-AA4C-19ABCF6065FD}"/>
              </c:ext>
            </c:extLst>
          </c:dPt>
          <c:dPt>
            <c:idx val="5"/>
            <c:invertIfNegative val="0"/>
            <c:bubble3D val="0"/>
            <c:extLst>
              <c:ext xmlns:c16="http://schemas.microsoft.com/office/drawing/2014/chart" uri="{C3380CC4-5D6E-409C-BE32-E72D297353CC}">
                <c16:uniqueId val="{00000002-DE19-488A-AA4C-19ABCF6065FD}"/>
              </c:ext>
            </c:extLst>
          </c:dPt>
          <c:dPt>
            <c:idx val="6"/>
            <c:invertIfNegative val="0"/>
            <c:bubble3D val="0"/>
            <c:spPr>
              <a:solidFill>
                <a:srgbClr val="FBBB27"/>
              </a:solidFill>
              <a:ln>
                <a:noFill/>
              </a:ln>
              <a:effectLst/>
            </c:spPr>
            <c:extLst>
              <c:ext xmlns:c16="http://schemas.microsoft.com/office/drawing/2014/chart" uri="{C3380CC4-5D6E-409C-BE32-E72D297353CC}">
                <c16:uniqueId val="{00000004-DE19-488A-AA4C-19ABCF6065FD}"/>
              </c:ext>
            </c:extLst>
          </c:dPt>
          <c:dPt>
            <c:idx val="17"/>
            <c:invertIfNegative val="0"/>
            <c:bubble3D val="0"/>
            <c:extLst>
              <c:ext xmlns:c16="http://schemas.microsoft.com/office/drawing/2014/chart" uri="{C3380CC4-5D6E-409C-BE32-E72D297353CC}">
                <c16:uniqueId val="{00000005-DE19-488A-AA4C-19ABCF6065FD}"/>
              </c:ext>
            </c:extLst>
          </c:dPt>
          <c:dPt>
            <c:idx val="18"/>
            <c:invertIfNegative val="0"/>
            <c:bubble3D val="0"/>
            <c:extLst>
              <c:ext xmlns:c16="http://schemas.microsoft.com/office/drawing/2014/chart" uri="{C3380CC4-5D6E-409C-BE32-E72D297353CC}">
                <c16:uniqueId val="{00000006-DE19-488A-AA4C-19ABCF6065FD}"/>
              </c:ext>
            </c:extLst>
          </c:dPt>
          <c:dLbls>
            <c:dLbl>
              <c:idx val="5"/>
              <c:layout>
                <c:manualLayout>
                  <c:x val="8.2970081838026378E-17"/>
                  <c:y val="2.39658816425120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E19-488A-AA4C-19ABCF6065FD}"/>
                </c:ext>
              </c:extLst>
            </c:dLbl>
            <c:numFmt formatCode="#,##0" sourceLinked="0"/>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'F24'!$A$6:$A$12</c:f>
              <c:numCache>
                <c:formatCode>General</c:formatCode>
                <c:ptCount val="7"/>
                <c:pt idx="0">
                  <c:v>2013</c:v>
                </c:pt>
                <c:pt idx="1">
                  <c:v>2014</c:v>
                </c:pt>
                <c:pt idx="2">
                  <c:v>2015</c:v>
                </c:pt>
                <c:pt idx="3">
                  <c:v>2016</c:v>
                </c:pt>
                <c:pt idx="4">
                  <c:v>2017</c:v>
                </c:pt>
                <c:pt idx="5">
                  <c:v>2018</c:v>
                </c:pt>
                <c:pt idx="6" formatCode="mmm\-yy">
                  <c:v>43525</c:v>
                </c:pt>
              </c:numCache>
            </c:numRef>
          </c:cat>
          <c:val>
            <c:numRef>
              <c:f>'F24'!$B$6:$B$12</c:f>
              <c:numCache>
                <c:formatCode>#,##0</c:formatCode>
                <c:ptCount val="7"/>
                <c:pt idx="0">
                  <c:v>78051</c:v>
                </c:pt>
                <c:pt idx="1">
                  <c:v>79961</c:v>
                </c:pt>
                <c:pt idx="2">
                  <c:v>82957</c:v>
                </c:pt>
                <c:pt idx="3">
                  <c:v>86097</c:v>
                </c:pt>
                <c:pt idx="4">
                  <c:v>90125</c:v>
                </c:pt>
                <c:pt idx="5">
                  <c:v>93370</c:v>
                </c:pt>
                <c:pt idx="6">
                  <c:v>94228</c:v>
                </c:pt>
              </c:numCache>
            </c:numRef>
          </c:val>
          <c:extLst>
            <c:ext xmlns:c16="http://schemas.microsoft.com/office/drawing/2014/chart" uri="{C3380CC4-5D6E-409C-BE32-E72D297353CC}">
              <c16:uniqueId val="{00000007-DE19-488A-AA4C-19ABCF6065FD}"/>
            </c:ext>
          </c:extLst>
        </c:ser>
        <c:dLbls>
          <c:showLegendKey val="0"/>
          <c:showVal val="0"/>
          <c:showCatName val="0"/>
          <c:showSerName val="0"/>
          <c:showPercent val="0"/>
          <c:showBubbleSize val="0"/>
        </c:dLbls>
        <c:gapWidth val="80"/>
        <c:overlap val="-27"/>
        <c:axId val="53610752"/>
        <c:axId val="53624832"/>
      </c:barChart>
      <c:catAx>
        <c:axId val="536107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53624832"/>
        <c:crosses val="autoZero"/>
        <c:auto val="1"/>
        <c:lblAlgn val="ctr"/>
        <c:lblOffset val="100"/>
        <c:noMultiLvlLbl val="0"/>
      </c:catAx>
      <c:valAx>
        <c:axId val="53624832"/>
        <c:scaling>
          <c:orientation val="minMax"/>
        </c:scaling>
        <c:delete val="1"/>
        <c:axPos val="l"/>
        <c:numFmt formatCode="#,##0" sourceLinked="1"/>
        <c:majorTickMark val="out"/>
        <c:minorTickMark val="none"/>
        <c:tickLblPos val="nextTo"/>
        <c:crossAx val="5361075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3887353347135951"/>
          <c:y val="0.1656943360222049"/>
          <c:w val="0.5247351621808144"/>
          <c:h val="0.65950320929829132"/>
        </c:manualLayout>
      </c:layout>
      <c:pieChart>
        <c:varyColors val="1"/>
        <c:ser>
          <c:idx val="0"/>
          <c:order val="0"/>
          <c:dPt>
            <c:idx val="0"/>
            <c:bubble3D val="0"/>
            <c:spPr>
              <a:solidFill>
                <a:srgbClr val="C9C943"/>
              </a:solidFill>
            </c:spPr>
            <c:extLst>
              <c:ext xmlns:c16="http://schemas.microsoft.com/office/drawing/2014/chart" uri="{C3380CC4-5D6E-409C-BE32-E72D297353CC}">
                <c16:uniqueId val="{00000001-B172-45C6-803F-29619874CFC2}"/>
              </c:ext>
            </c:extLst>
          </c:dPt>
          <c:dPt>
            <c:idx val="1"/>
            <c:bubble3D val="0"/>
            <c:spPr>
              <a:solidFill>
                <a:srgbClr val="FBBB27"/>
              </a:solidFill>
            </c:spPr>
            <c:extLst>
              <c:ext xmlns:c16="http://schemas.microsoft.com/office/drawing/2014/chart" uri="{C3380CC4-5D6E-409C-BE32-E72D297353CC}">
                <c16:uniqueId val="{00000003-B172-45C6-803F-29619874CFC2}"/>
              </c:ext>
            </c:extLst>
          </c:dPt>
          <c:dPt>
            <c:idx val="3"/>
            <c:bubble3D val="0"/>
            <c:spPr>
              <a:solidFill>
                <a:srgbClr val="FAD496"/>
              </a:solidFill>
            </c:spPr>
            <c:extLst>
              <c:ext xmlns:c16="http://schemas.microsoft.com/office/drawing/2014/chart" uri="{C3380CC4-5D6E-409C-BE32-E72D297353CC}">
                <c16:uniqueId val="{00000005-B172-45C6-803F-29619874CFC2}"/>
              </c:ext>
            </c:extLst>
          </c:dPt>
          <c:dPt>
            <c:idx val="4"/>
            <c:bubble3D val="0"/>
            <c:spPr>
              <a:solidFill>
                <a:srgbClr val="BDCFD6"/>
              </a:solidFill>
            </c:spPr>
            <c:extLst>
              <c:ext xmlns:c16="http://schemas.microsoft.com/office/drawing/2014/chart" uri="{C3380CC4-5D6E-409C-BE32-E72D297353CC}">
                <c16:uniqueId val="{00000007-B172-45C6-803F-29619874CFC2}"/>
              </c:ext>
            </c:extLst>
          </c:dPt>
          <c:dPt>
            <c:idx val="5"/>
            <c:bubble3D val="0"/>
            <c:spPr>
              <a:solidFill>
                <a:schemeClr val="tx1"/>
              </a:solidFill>
            </c:spPr>
            <c:extLst>
              <c:ext xmlns:c16="http://schemas.microsoft.com/office/drawing/2014/chart" uri="{C3380CC4-5D6E-409C-BE32-E72D297353CC}">
                <c16:uniqueId val="{00000009-B172-45C6-803F-29619874CFC2}"/>
              </c:ext>
            </c:extLst>
          </c:dPt>
          <c:dPt>
            <c:idx val="6"/>
            <c:bubble3D val="0"/>
            <c:explosion val="2"/>
            <c:spPr>
              <a:solidFill>
                <a:srgbClr val="7C878E"/>
              </a:solidFill>
            </c:spPr>
            <c:extLst>
              <c:ext xmlns:c16="http://schemas.microsoft.com/office/drawing/2014/chart" uri="{C3380CC4-5D6E-409C-BE32-E72D297353CC}">
                <c16:uniqueId val="{0000000B-B172-45C6-803F-29619874CFC2}"/>
              </c:ext>
            </c:extLst>
          </c:dPt>
          <c:dPt>
            <c:idx val="7"/>
            <c:bubble3D val="0"/>
            <c:spPr>
              <a:solidFill>
                <a:srgbClr val="9E6900"/>
              </a:solidFill>
            </c:spPr>
            <c:extLst>
              <c:ext xmlns:c16="http://schemas.microsoft.com/office/drawing/2014/chart" uri="{C3380CC4-5D6E-409C-BE32-E72D297353CC}">
                <c16:uniqueId val="{0000000D-B172-45C6-803F-29619874CFC2}"/>
              </c:ext>
            </c:extLst>
          </c:dPt>
          <c:dLbls>
            <c:dLbl>
              <c:idx val="0"/>
              <c:layout>
                <c:manualLayout>
                  <c:x val="4.4789251207729468E-2"/>
                  <c:y val="-1.8421589036343135E-2"/>
                </c:manualLayout>
              </c:layout>
              <c:tx>
                <c:rich>
                  <a:bodyPr/>
                  <a:lstStyle/>
                  <a:p>
                    <a:r>
                      <a:rPr lang="en-US"/>
                      <a:t>Agricultura, ganadería, silvicultura, pesca y caza</a:t>
                    </a:r>
                  </a:p>
                  <a:p>
                    <a:r>
                      <a:rPr lang="en-US"/>
                      <a:t> 3.2%</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172-45C6-803F-29619874CFC2}"/>
                </c:ext>
              </c:extLst>
            </c:dLbl>
            <c:dLbl>
              <c:idx val="1"/>
              <c:layout>
                <c:manualLayout>
                  <c:x val="1.8824620427881297E-2"/>
                  <c:y val="-1.1787665886026541E-2"/>
                </c:manualLayout>
              </c:layout>
              <c:tx>
                <c:rich>
                  <a:bodyPr/>
                  <a:lstStyle/>
                  <a:p>
                    <a:r>
                      <a:rPr lang="en-US"/>
                      <a:t>Comercio</a:t>
                    </a:r>
                  </a:p>
                  <a:p>
                    <a:r>
                      <a:rPr lang="en-US"/>
                      <a:t> 30.4%</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172-45C6-803F-29619874CFC2}"/>
                </c:ext>
              </c:extLst>
            </c:dLbl>
            <c:dLbl>
              <c:idx val="2"/>
              <c:layout>
                <c:manualLayout>
                  <c:x val="1.2073326432022084E-2"/>
                  <c:y val="8.1339014658686787E-2"/>
                </c:manualLayout>
              </c:layout>
              <c:tx>
                <c:rich>
                  <a:bodyPr/>
                  <a:lstStyle/>
                  <a:p>
                    <a:r>
                      <a:rPr lang="en-US"/>
                      <a:t>Industria eléctrica, captación y suministro de agua potable</a:t>
                    </a:r>
                  </a:p>
                  <a:p>
                    <a:r>
                      <a:rPr lang="en-US"/>
                      <a:t> 0.1%</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172-45C6-803F-29619874CFC2}"/>
                </c:ext>
              </c:extLst>
            </c:dLbl>
            <c:dLbl>
              <c:idx val="3"/>
              <c:layout>
                <c:manualLayout>
                  <c:x val="-0.1175188060731539"/>
                  <c:y val="7.7529924538121256E-2"/>
                </c:manualLayout>
              </c:layout>
              <c:tx>
                <c:rich>
                  <a:bodyPr/>
                  <a:lstStyle/>
                  <a:p>
                    <a:r>
                      <a:rPr lang="en-US"/>
                      <a:t>Industria de la construcción</a:t>
                    </a:r>
                  </a:p>
                  <a:p>
                    <a:r>
                      <a:rPr lang="en-US"/>
                      <a:t> 11.8%</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172-45C6-803F-29619874CFC2}"/>
                </c:ext>
              </c:extLst>
            </c:dLbl>
            <c:dLbl>
              <c:idx val="4"/>
              <c:layout>
                <c:manualLayout>
                  <c:x val="-2.6451949620427882E-2"/>
                  <c:y val="7.4065400294908495E-3"/>
                </c:manualLayout>
              </c:layout>
              <c:tx>
                <c:rich>
                  <a:bodyPr/>
                  <a:lstStyle/>
                  <a:p>
                    <a:r>
                      <a:rPr lang="en-US"/>
                      <a:t>Industria de la transformación</a:t>
                    </a:r>
                  </a:p>
                  <a:p>
                    <a:r>
                      <a:rPr lang="en-US"/>
                      <a:t> 16.0%</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172-45C6-803F-29619874CFC2}"/>
                </c:ext>
              </c:extLst>
            </c:dLbl>
            <c:dLbl>
              <c:idx val="5"/>
              <c:layout>
                <c:manualLayout>
                  <c:x val="-3.6716183574879206E-2"/>
                  <c:y val="2.6796556509671263E-2"/>
                </c:manualLayout>
              </c:layout>
              <c:tx>
                <c:rich>
                  <a:bodyPr/>
                  <a:lstStyle/>
                  <a:p>
                    <a:r>
                      <a:rPr lang="en-US"/>
                      <a:t>Industrias extractivas</a:t>
                    </a:r>
                  </a:p>
                  <a:p>
                    <a:r>
                      <a:rPr lang="en-US"/>
                      <a:t>0.1%</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172-45C6-803F-29619874CFC2}"/>
                </c:ext>
              </c:extLst>
            </c:dLbl>
            <c:dLbl>
              <c:idx val="6"/>
              <c:layout>
                <c:manualLayout>
                  <c:x val="-2.6501725327812285E-2"/>
                  <c:y val="-4.4459840402463355E-2"/>
                </c:manualLayout>
              </c:layout>
              <c:tx>
                <c:rich>
                  <a:bodyPr/>
                  <a:lstStyle/>
                  <a:p>
                    <a:r>
                      <a:rPr lang="en-US"/>
                      <a:t>Servicios</a:t>
                    </a:r>
                  </a:p>
                  <a:p>
                    <a:r>
                      <a:rPr lang="en-US"/>
                      <a:t> 31.6%</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172-45C6-803F-29619874CFC2}"/>
                </c:ext>
              </c:extLst>
            </c:dLbl>
            <c:dLbl>
              <c:idx val="7"/>
              <c:layout>
                <c:manualLayout>
                  <c:x val="-5.5825138026224984E-2"/>
                  <c:y val="-5.8339838667707519E-2"/>
                </c:manualLayout>
              </c:layout>
              <c:tx>
                <c:rich>
                  <a:bodyPr/>
                  <a:lstStyle/>
                  <a:p>
                    <a:r>
                      <a:rPr lang="en-US"/>
                      <a:t>Transportes y comunicaciones</a:t>
                    </a:r>
                  </a:p>
                  <a:p>
                    <a:r>
                      <a:rPr lang="en-US"/>
                      <a:t> 6.6%</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172-45C6-803F-29619874CFC2}"/>
                </c:ext>
              </c:extLst>
            </c:dLbl>
            <c:spPr>
              <a:noFill/>
              <a:ln>
                <a:noFill/>
              </a:ln>
              <a:effectLst/>
            </c:spPr>
            <c:showLegendKey val="0"/>
            <c:showVal val="1"/>
            <c:showCatName val="1"/>
            <c:showSerName val="0"/>
            <c:showPercent val="0"/>
            <c:showBubbleSize val="0"/>
            <c:showLeaderLines val="1"/>
            <c:leaderLines>
              <c:spPr>
                <a:ln>
                  <a:solidFill>
                    <a:srgbClr val="663300"/>
                  </a:solidFill>
                </a:ln>
              </c:spPr>
            </c:leaderLines>
            <c:extLst>
              <c:ext xmlns:c15="http://schemas.microsoft.com/office/drawing/2012/chart" uri="{CE6537A1-D6FC-4f65-9D91-7224C49458BB}"/>
            </c:extLst>
          </c:dLbls>
          <c:cat>
            <c:strRef>
              <c:f>'F25'!$A$6:$A$13</c:f>
              <c:strCache>
                <c:ptCount val="8"/>
                <c:pt idx="0">
                  <c:v>Agricultura, ganadería, silvicultura, pesca y caza</c:v>
                </c:pt>
                <c:pt idx="1">
                  <c:v>Comercio</c:v>
                </c:pt>
                <c:pt idx="2">
                  <c:v>Industria eléctrica, captación y suministro de agua potable</c:v>
                </c:pt>
                <c:pt idx="3">
                  <c:v>Industria de la construcción</c:v>
                </c:pt>
                <c:pt idx="4">
                  <c:v>Industria de la transformación</c:v>
                </c:pt>
                <c:pt idx="5">
                  <c:v>Industrias extractivas</c:v>
                </c:pt>
                <c:pt idx="6">
                  <c:v>Servicios</c:v>
                </c:pt>
                <c:pt idx="7">
                  <c:v>Transportes y comunicaciones</c:v>
                </c:pt>
              </c:strCache>
            </c:strRef>
          </c:cat>
          <c:val>
            <c:numRef>
              <c:f>'F25'!$B$6:$B$13</c:f>
              <c:numCache>
                <c:formatCode>0.0%</c:formatCode>
                <c:ptCount val="8"/>
                <c:pt idx="0">
                  <c:v>3.2495648851721355E-2</c:v>
                </c:pt>
                <c:pt idx="1">
                  <c:v>0.3039011758712909</c:v>
                </c:pt>
                <c:pt idx="2">
                  <c:v>1.3796323810332386E-3</c:v>
                </c:pt>
                <c:pt idx="3">
                  <c:v>0.11807530670289086</c:v>
                </c:pt>
                <c:pt idx="4">
                  <c:v>0.15978265483720339</c:v>
                </c:pt>
                <c:pt idx="5">
                  <c:v>1.3796323810332386E-3</c:v>
                </c:pt>
                <c:pt idx="6">
                  <c:v>0.31661501889035104</c:v>
                </c:pt>
                <c:pt idx="7">
                  <c:v>6.6370930084475949E-2</c:v>
                </c:pt>
              </c:numCache>
            </c:numRef>
          </c:val>
          <c:extLst>
            <c:ext xmlns:c16="http://schemas.microsoft.com/office/drawing/2014/chart" uri="{C3380CC4-5D6E-409C-BE32-E72D297353CC}">
              <c16:uniqueId val="{0000000F-B172-45C6-803F-29619874CFC2}"/>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solidFill>
        <a:srgbClr val="D9D9D9"/>
      </a:solidFill>
    </a:ln>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7C878E"/>
            </a:solidFill>
          </c:spPr>
          <c:invertIfNegative val="0"/>
          <c:dPt>
            <c:idx val="18"/>
            <c:invertIfNegative val="0"/>
            <c:bubble3D val="0"/>
            <c:spPr>
              <a:solidFill>
                <a:schemeClr val="tx1">
                  <a:lumMod val="85000"/>
                  <a:lumOff val="15000"/>
                </a:schemeClr>
              </a:solidFill>
            </c:spPr>
            <c:extLst>
              <c:ext xmlns:c16="http://schemas.microsoft.com/office/drawing/2014/chart" uri="{C3380CC4-5D6E-409C-BE32-E72D297353CC}">
                <c16:uniqueId val="{00000001-6447-487B-B6CC-F31F7EA5ED57}"/>
              </c:ext>
            </c:extLst>
          </c:dPt>
          <c:dPt>
            <c:idx val="25"/>
            <c:invertIfNegative val="0"/>
            <c:bubble3D val="0"/>
            <c:spPr>
              <a:solidFill>
                <a:srgbClr val="FFC000"/>
              </a:solidFill>
            </c:spPr>
            <c:extLst>
              <c:ext xmlns:c16="http://schemas.microsoft.com/office/drawing/2014/chart" uri="{C3380CC4-5D6E-409C-BE32-E72D297353CC}">
                <c16:uniqueId val="{00000003-6447-487B-B6CC-F31F7EA5ED57}"/>
              </c:ext>
            </c:extLst>
          </c:dPt>
          <c:dLbls>
            <c:numFmt formatCode="#,##0.00" sourceLinked="0"/>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'F3'!$A$5:$A$37</c:f>
              <c:strCache>
                <c:ptCount val="33"/>
                <c:pt idx="0">
                  <c:v>          Tabasco</c:v>
                </c:pt>
                <c:pt idx="1">
                  <c:v>          Tlaxcala</c:v>
                </c:pt>
                <c:pt idx="2">
                  <c:v>          Morelos</c:v>
                </c:pt>
                <c:pt idx="3">
                  <c:v>          Colima</c:v>
                </c:pt>
                <c:pt idx="4">
                  <c:v>          Michoacán de Ocampo</c:v>
                </c:pt>
                <c:pt idx="5">
                  <c:v>          Zacatecas</c:v>
                </c:pt>
                <c:pt idx="6">
                  <c:v>          Chiapas</c:v>
                </c:pt>
                <c:pt idx="7">
                  <c:v>         Estado de  México</c:v>
                </c:pt>
                <c:pt idx="8">
                  <c:v>          Campeche</c:v>
                </c:pt>
                <c:pt idx="9">
                  <c:v>          Coahuila </c:v>
                </c:pt>
                <c:pt idx="10">
                  <c:v>          San Luis Potosí</c:v>
                </c:pt>
                <c:pt idx="11">
                  <c:v>          Nayarit</c:v>
                </c:pt>
                <c:pt idx="12">
                  <c:v>          Hidalgo</c:v>
                </c:pt>
                <c:pt idx="13">
                  <c:v>          Puebla</c:v>
                </c:pt>
                <c:pt idx="14">
                  <c:v>          Guanajuato</c:v>
                </c:pt>
                <c:pt idx="15">
                  <c:v>          Querétaro</c:v>
                </c:pt>
                <c:pt idx="16">
                  <c:v>          Baja California</c:v>
                </c:pt>
                <c:pt idx="17">
                  <c:v>          Sonora</c:v>
                </c:pt>
                <c:pt idx="18">
                  <c:v>Nacional</c:v>
                </c:pt>
                <c:pt idx="19">
                  <c:v>          Guerrero</c:v>
                </c:pt>
                <c:pt idx="20">
                  <c:v>          Durango</c:v>
                </c:pt>
                <c:pt idx="21">
                  <c:v>          Chihuahua</c:v>
                </c:pt>
                <c:pt idx="22">
                  <c:v>          Tamaulipas</c:v>
                </c:pt>
                <c:pt idx="23">
                  <c:v>          Oaxaca</c:v>
                </c:pt>
                <c:pt idx="24">
                  <c:v>          Veracruz</c:v>
                </c:pt>
                <c:pt idx="25">
                  <c:v>          Jalisco</c:v>
                </c:pt>
                <c:pt idx="26">
                  <c:v>          Yucatán</c:v>
                </c:pt>
                <c:pt idx="27">
                  <c:v>          Ciudad de México</c:v>
                </c:pt>
                <c:pt idx="28">
                  <c:v>          Quintana Roo</c:v>
                </c:pt>
                <c:pt idx="29">
                  <c:v>          Nuevo León</c:v>
                </c:pt>
                <c:pt idx="30">
                  <c:v>          Sinaloa</c:v>
                </c:pt>
                <c:pt idx="31">
                  <c:v>          Aguascalientes</c:v>
                </c:pt>
                <c:pt idx="32">
                  <c:v>          Baja California Sur</c:v>
                </c:pt>
              </c:strCache>
            </c:strRef>
          </c:cat>
          <c:val>
            <c:numRef>
              <c:f>'F3'!$B$5:$B$37</c:f>
              <c:numCache>
                <c:formatCode>0.0</c:formatCode>
                <c:ptCount val="33"/>
                <c:pt idx="0">
                  <c:v>-10.404530764271511</c:v>
                </c:pt>
                <c:pt idx="1">
                  <c:v>-4.1523144307459852</c:v>
                </c:pt>
                <c:pt idx="2">
                  <c:v>-4.025720253494935</c:v>
                </c:pt>
                <c:pt idx="3">
                  <c:v>-2.0247477949390968</c:v>
                </c:pt>
                <c:pt idx="4">
                  <c:v>-1.708870832043996</c:v>
                </c:pt>
                <c:pt idx="5">
                  <c:v>-1.6648261232799006</c:v>
                </c:pt>
                <c:pt idx="6">
                  <c:v>-1.1626107847245826</c:v>
                </c:pt>
                <c:pt idx="7">
                  <c:v>-1.1124008169248745</c:v>
                </c:pt>
                <c:pt idx="8">
                  <c:v>-0.96223600104026197</c:v>
                </c:pt>
                <c:pt idx="9">
                  <c:v>-0.25698545884826896</c:v>
                </c:pt>
                <c:pt idx="10">
                  <c:v>9.0317700602029954E-2</c:v>
                </c:pt>
                <c:pt idx="11">
                  <c:v>0.36512281570968419</c:v>
                </c:pt>
                <c:pt idx="12">
                  <c:v>0.51275280307789828</c:v>
                </c:pt>
                <c:pt idx="13">
                  <c:v>1.2443306847671254</c:v>
                </c:pt>
                <c:pt idx="14">
                  <c:v>1.4235347007459209</c:v>
                </c:pt>
                <c:pt idx="15">
                  <c:v>1.434429426260464</c:v>
                </c:pt>
                <c:pt idx="16">
                  <c:v>1.4939164218039425</c:v>
                </c:pt>
                <c:pt idx="17">
                  <c:v>1.5008501795590894</c:v>
                </c:pt>
                <c:pt idx="18">
                  <c:v>1.6</c:v>
                </c:pt>
                <c:pt idx="19">
                  <c:v>1.6613841421469155</c:v>
                </c:pt>
                <c:pt idx="20">
                  <c:v>1.818618760061752</c:v>
                </c:pt>
                <c:pt idx="21">
                  <c:v>2.4141745507828771</c:v>
                </c:pt>
                <c:pt idx="22">
                  <c:v>3.0461440372622781</c:v>
                </c:pt>
                <c:pt idx="23">
                  <c:v>3.2518856902352011</c:v>
                </c:pt>
                <c:pt idx="24">
                  <c:v>3.3124642699487081</c:v>
                </c:pt>
                <c:pt idx="25">
                  <c:v>3.5164247206760368</c:v>
                </c:pt>
                <c:pt idx="26">
                  <c:v>3.5533174518207602</c:v>
                </c:pt>
                <c:pt idx="27">
                  <c:v>3.6087999422762307</c:v>
                </c:pt>
                <c:pt idx="28">
                  <c:v>3.6689391377997538</c:v>
                </c:pt>
                <c:pt idx="29">
                  <c:v>4.2252444588811722</c:v>
                </c:pt>
                <c:pt idx="30">
                  <c:v>4.7629780490216378</c:v>
                </c:pt>
                <c:pt idx="31">
                  <c:v>8.6436370264450844</c:v>
                </c:pt>
                <c:pt idx="32">
                  <c:v>8.7915267539242734</c:v>
                </c:pt>
              </c:numCache>
            </c:numRef>
          </c:val>
          <c:extLst>
            <c:ext xmlns:c16="http://schemas.microsoft.com/office/drawing/2014/chart" uri="{C3380CC4-5D6E-409C-BE32-E72D297353CC}">
              <c16:uniqueId val="{00000004-6447-487B-B6CC-F31F7EA5ED57}"/>
            </c:ext>
          </c:extLst>
        </c:ser>
        <c:dLbls>
          <c:showLegendKey val="0"/>
          <c:showVal val="0"/>
          <c:showCatName val="0"/>
          <c:showSerName val="0"/>
          <c:showPercent val="0"/>
          <c:showBubbleSize val="0"/>
        </c:dLbls>
        <c:gapWidth val="150"/>
        <c:overlap val="-25"/>
        <c:axId val="315937184"/>
        <c:axId val="1"/>
      </c:barChart>
      <c:catAx>
        <c:axId val="315937184"/>
        <c:scaling>
          <c:orientation val="minMax"/>
        </c:scaling>
        <c:delete val="0"/>
        <c:axPos val="l"/>
        <c:numFmt formatCode="#,##0.00" sourceLinked="0"/>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31593718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0"/>
          <c:order val="0"/>
          <c:spPr>
            <a:ln>
              <a:solidFill>
                <a:srgbClr val="A6A6A6">
                  <a:alpha val="89000"/>
                </a:srgbClr>
              </a:solidFill>
            </a:ln>
            <a:effectLst/>
          </c:spPr>
          <c:marker>
            <c:symbol val="circle"/>
            <c:size val="5"/>
            <c:spPr>
              <a:solidFill>
                <a:srgbClr val="FBBB27"/>
              </a:solidFill>
            </c:spPr>
          </c:marker>
          <c:dPt>
            <c:idx val="0"/>
            <c:bubble3D val="0"/>
            <c:extLst>
              <c:ext xmlns:c16="http://schemas.microsoft.com/office/drawing/2014/chart" uri="{C3380CC4-5D6E-409C-BE32-E72D297353CC}">
                <c16:uniqueId val="{00000000-4BFA-4CD1-8230-D3A2D809FC23}"/>
              </c:ext>
            </c:extLst>
          </c:dPt>
          <c:dPt>
            <c:idx val="5"/>
            <c:bubble3D val="0"/>
            <c:extLst>
              <c:ext xmlns:c16="http://schemas.microsoft.com/office/drawing/2014/chart" uri="{C3380CC4-5D6E-409C-BE32-E72D297353CC}">
                <c16:uniqueId val="{00000001-4BFA-4CD1-8230-D3A2D809FC23}"/>
              </c:ext>
            </c:extLst>
          </c:dPt>
          <c:dPt>
            <c:idx val="17"/>
            <c:bubble3D val="0"/>
            <c:extLst>
              <c:ext xmlns:c16="http://schemas.microsoft.com/office/drawing/2014/chart" uri="{C3380CC4-5D6E-409C-BE32-E72D297353CC}">
                <c16:uniqueId val="{00000002-4BFA-4CD1-8230-D3A2D809FC23}"/>
              </c:ext>
            </c:extLst>
          </c:dPt>
          <c:dPt>
            <c:idx val="18"/>
            <c:bubble3D val="0"/>
            <c:extLst>
              <c:ext xmlns:c16="http://schemas.microsoft.com/office/drawing/2014/chart" uri="{C3380CC4-5D6E-409C-BE32-E72D297353CC}">
                <c16:uniqueId val="{00000003-4BFA-4CD1-8230-D3A2D809FC23}"/>
              </c:ext>
            </c:extLst>
          </c:dPt>
          <c:dLbls>
            <c:numFmt formatCode="#,##0.0" sourceLinked="0"/>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'F26'!$A$6:$A$12</c:f>
              <c:numCache>
                <c:formatCode>General</c:formatCode>
                <c:ptCount val="7"/>
                <c:pt idx="0">
                  <c:v>2013</c:v>
                </c:pt>
                <c:pt idx="1">
                  <c:v>2014</c:v>
                </c:pt>
                <c:pt idx="2">
                  <c:v>2015</c:v>
                </c:pt>
                <c:pt idx="3">
                  <c:v>2016</c:v>
                </c:pt>
                <c:pt idx="4">
                  <c:v>2017</c:v>
                </c:pt>
                <c:pt idx="5">
                  <c:v>2018</c:v>
                </c:pt>
                <c:pt idx="6" formatCode="mmm\-yy">
                  <c:v>43525</c:v>
                </c:pt>
              </c:numCache>
            </c:numRef>
          </c:cat>
          <c:val>
            <c:numRef>
              <c:f>'F26'!$B$6:$B$12</c:f>
              <c:numCache>
                <c:formatCode>0.0</c:formatCode>
                <c:ptCount val="7"/>
                <c:pt idx="0">
                  <c:v>280.6928576581559</c:v>
                </c:pt>
                <c:pt idx="1">
                  <c:v>291.6513941218588</c:v>
                </c:pt>
                <c:pt idx="2">
                  <c:v>302.84059104271347</c:v>
                </c:pt>
                <c:pt idx="3">
                  <c:v>313.56126239024422</c:v>
                </c:pt>
                <c:pt idx="4">
                  <c:v>328.99172802908777</c:v>
                </c:pt>
                <c:pt idx="5">
                  <c:v>346.39336314229104</c:v>
                </c:pt>
                <c:pt idx="6">
                  <c:v>366.41</c:v>
                </c:pt>
              </c:numCache>
            </c:numRef>
          </c:val>
          <c:smooth val="0"/>
          <c:extLst>
            <c:ext xmlns:c16="http://schemas.microsoft.com/office/drawing/2014/chart" uri="{C3380CC4-5D6E-409C-BE32-E72D297353CC}">
              <c16:uniqueId val="{00000004-4BFA-4CD1-8230-D3A2D809FC23}"/>
            </c:ext>
          </c:extLst>
        </c:ser>
        <c:dLbls>
          <c:showLegendKey val="0"/>
          <c:showVal val="0"/>
          <c:showCatName val="0"/>
          <c:showSerName val="0"/>
          <c:showPercent val="0"/>
          <c:showBubbleSize val="0"/>
        </c:dLbls>
        <c:marker val="1"/>
        <c:smooth val="0"/>
        <c:axId val="53700864"/>
        <c:axId val="53710848"/>
      </c:lineChart>
      <c:catAx>
        <c:axId val="537008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MX"/>
          </a:p>
        </c:txPr>
        <c:crossAx val="53710848"/>
        <c:crosses val="autoZero"/>
        <c:auto val="1"/>
        <c:lblAlgn val="ctr"/>
        <c:lblOffset val="100"/>
        <c:noMultiLvlLbl val="0"/>
      </c:catAx>
      <c:valAx>
        <c:axId val="53710848"/>
        <c:scaling>
          <c:orientation val="minMax"/>
          <c:min val="280"/>
        </c:scaling>
        <c:delete val="1"/>
        <c:axPos val="l"/>
        <c:numFmt formatCode="0.0" sourceLinked="1"/>
        <c:majorTickMark val="out"/>
        <c:minorTickMark val="none"/>
        <c:tickLblPos val="nextTo"/>
        <c:crossAx val="5370086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bg1">
                <a:lumMod val="65000"/>
              </a:schemeClr>
            </a:solidFill>
          </c:spPr>
          <c:invertIfNegative val="0"/>
          <c:dPt>
            <c:idx val="13"/>
            <c:invertIfNegative val="0"/>
            <c:bubble3D val="0"/>
            <c:spPr>
              <a:solidFill>
                <a:srgbClr val="FFC000"/>
              </a:solidFill>
            </c:spPr>
            <c:extLst>
              <c:ext xmlns:c16="http://schemas.microsoft.com/office/drawing/2014/chart" uri="{C3380CC4-5D6E-409C-BE32-E72D297353CC}">
                <c16:uniqueId val="{00000001-1A0A-4D1B-9EF2-ED2EBD1374F2}"/>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'F27'!$A$17:$A$173</c:f>
              <c:strCache>
                <c:ptCount val="14"/>
                <c:pt idx="0">
                  <c:v>2006/02</c:v>
                </c:pt>
                <c:pt idx="1">
                  <c:v>2007/02</c:v>
                </c:pt>
                <c:pt idx="2">
                  <c:v>2008/02</c:v>
                </c:pt>
                <c:pt idx="3">
                  <c:v>2009/02</c:v>
                </c:pt>
                <c:pt idx="4">
                  <c:v>2010/02</c:v>
                </c:pt>
                <c:pt idx="5">
                  <c:v>2011/02</c:v>
                </c:pt>
                <c:pt idx="6">
                  <c:v>2012/02</c:v>
                </c:pt>
                <c:pt idx="7">
                  <c:v>2013/02</c:v>
                </c:pt>
                <c:pt idx="8">
                  <c:v>2014/02</c:v>
                </c:pt>
                <c:pt idx="9">
                  <c:v>2015/02</c:v>
                </c:pt>
                <c:pt idx="10">
                  <c:v>2016/02</c:v>
                </c:pt>
                <c:pt idx="11">
                  <c:v>2017/02</c:v>
                </c:pt>
                <c:pt idx="12">
                  <c:v>2018/02</c:v>
                </c:pt>
                <c:pt idx="13">
                  <c:v>2019/02</c:v>
                </c:pt>
              </c:strCache>
            </c:strRef>
          </c:cat>
          <c:val>
            <c:numRef>
              <c:f>'F27'!$B$17:$B$173</c:f>
              <c:numCache>
                <c:formatCode>0.00</c:formatCode>
                <c:ptCount val="14"/>
                <c:pt idx="0">
                  <c:v>3.6922039792920001</c:v>
                </c:pt>
                <c:pt idx="1">
                  <c:v>3.8198500400470001</c:v>
                </c:pt>
                <c:pt idx="2">
                  <c:v>3.2893691380429999</c:v>
                </c:pt>
                <c:pt idx="3">
                  <c:v>4.7508675696119997</c:v>
                </c:pt>
                <c:pt idx="4">
                  <c:v>5.2935090545619996</c:v>
                </c:pt>
                <c:pt idx="5">
                  <c:v>4.8989272884849999</c:v>
                </c:pt>
                <c:pt idx="6">
                  <c:v>4.7524487335029999</c:v>
                </c:pt>
                <c:pt idx="7">
                  <c:v>4.4043424243129996</c:v>
                </c:pt>
                <c:pt idx="8">
                  <c:v>5.4447511022880004</c:v>
                </c:pt>
                <c:pt idx="9">
                  <c:v>4.3603397418109999</c:v>
                </c:pt>
                <c:pt idx="10">
                  <c:v>4.2843121615759996</c:v>
                </c:pt>
                <c:pt idx="11">
                  <c:v>3.295772664662</c:v>
                </c:pt>
                <c:pt idx="12">
                  <c:v>2.2520568566670001</c:v>
                </c:pt>
                <c:pt idx="13">
                  <c:v>2.3590798866670002</c:v>
                </c:pt>
              </c:numCache>
            </c:numRef>
          </c:val>
          <c:extLst>
            <c:ext xmlns:c16="http://schemas.microsoft.com/office/drawing/2014/chart" uri="{C3380CC4-5D6E-409C-BE32-E72D297353CC}">
              <c16:uniqueId val="{00000002-1A0A-4D1B-9EF2-ED2EBD1374F2}"/>
            </c:ext>
          </c:extLst>
        </c:ser>
        <c:dLbls>
          <c:showLegendKey val="0"/>
          <c:showVal val="0"/>
          <c:showCatName val="0"/>
          <c:showSerName val="0"/>
          <c:showPercent val="0"/>
          <c:showBubbleSize val="0"/>
        </c:dLbls>
        <c:gapWidth val="150"/>
        <c:overlap val="-25"/>
        <c:axId val="502254440"/>
        <c:axId val="1"/>
      </c:barChart>
      <c:catAx>
        <c:axId val="502254440"/>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1"/>
        <c:axPos val="l"/>
        <c:numFmt formatCode="0.00" sourceLinked="1"/>
        <c:majorTickMark val="out"/>
        <c:minorTickMark val="none"/>
        <c:tickLblPos val="nextTo"/>
        <c:crossAx val="50225444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bg1">
                <a:lumMod val="65000"/>
              </a:schemeClr>
            </a:solidFill>
          </c:spPr>
          <c:invertIfNegative val="0"/>
          <c:dPt>
            <c:idx val="5"/>
            <c:invertIfNegative val="0"/>
            <c:bubble3D val="0"/>
            <c:spPr>
              <a:solidFill>
                <a:srgbClr val="FFC000"/>
              </a:solidFill>
            </c:spPr>
            <c:extLst>
              <c:ext xmlns:c16="http://schemas.microsoft.com/office/drawing/2014/chart" uri="{C3380CC4-5D6E-409C-BE32-E72D297353CC}">
                <c16:uniqueId val="{00000001-58C0-4555-81B6-0B0422A824D6}"/>
              </c:ext>
            </c:extLst>
          </c:dPt>
          <c:dPt>
            <c:idx val="17"/>
            <c:invertIfNegative val="0"/>
            <c:bubble3D val="0"/>
            <c:spPr>
              <a:solidFill>
                <a:srgbClr val="FFC000"/>
              </a:solidFill>
            </c:spPr>
            <c:extLst>
              <c:ext xmlns:c16="http://schemas.microsoft.com/office/drawing/2014/chart" uri="{C3380CC4-5D6E-409C-BE32-E72D297353CC}">
                <c16:uniqueId val="{00000003-58C0-4555-81B6-0B0422A824D6}"/>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'F28'!$A$6:$A$38</c:f>
              <c:strCache>
                <c:ptCount val="33"/>
                <c:pt idx="0">
                  <c:v>Guerrero </c:v>
                </c:pt>
                <c:pt idx="1">
                  <c:v>Yucatán</c:v>
                </c:pt>
                <c:pt idx="2">
                  <c:v>Oaxaca</c:v>
                </c:pt>
                <c:pt idx="3">
                  <c:v>Morelos </c:v>
                </c:pt>
                <c:pt idx="4">
                  <c:v>Hidalgo </c:v>
                </c:pt>
                <c:pt idx="5">
                  <c:v>Jalisco</c:v>
                </c:pt>
                <c:pt idx="6">
                  <c:v>San Luis Potosí </c:v>
                </c:pt>
                <c:pt idx="7">
                  <c:v>Veracruz </c:v>
                </c:pt>
                <c:pt idx="8">
                  <c:v>Michoacán de Ocampo</c:v>
                </c:pt>
                <c:pt idx="9">
                  <c:v>Baja California</c:v>
                </c:pt>
                <c:pt idx="10">
                  <c:v>Chihuahua </c:v>
                </c:pt>
                <c:pt idx="11">
                  <c:v>Puebla </c:v>
                </c:pt>
                <c:pt idx="12">
                  <c:v>Zacatecas </c:v>
                </c:pt>
                <c:pt idx="13">
                  <c:v>Baja California Sur </c:v>
                </c:pt>
                <c:pt idx="14">
                  <c:v>Querétaro</c:v>
                </c:pt>
                <c:pt idx="15">
                  <c:v>Quintana Roo </c:v>
                </c:pt>
                <c:pt idx="16">
                  <c:v>Nuevo León</c:v>
                </c:pt>
                <c:pt idx="17">
                  <c:v>Nacional</c:v>
                </c:pt>
                <c:pt idx="18">
                  <c:v>Nayarit</c:v>
                </c:pt>
                <c:pt idx="19">
                  <c:v>Aguascalientes </c:v>
                </c:pt>
                <c:pt idx="20">
                  <c:v>Campeche</c:v>
                </c:pt>
                <c:pt idx="21">
                  <c:v>Sinaloa </c:v>
                </c:pt>
                <c:pt idx="22">
                  <c:v>Chiapas </c:v>
                </c:pt>
                <c:pt idx="23">
                  <c:v>Tamaulipas </c:v>
                </c:pt>
                <c:pt idx="24">
                  <c:v>Coahuila </c:v>
                </c:pt>
                <c:pt idx="25">
                  <c:v>Tlaxcala</c:v>
                </c:pt>
                <c:pt idx="26">
                  <c:v>Guanajuato </c:v>
                </c:pt>
                <c:pt idx="27">
                  <c:v>Colima </c:v>
                </c:pt>
                <c:pt idx="28">
                  <c:v>Estado de México </c:v>
                </c:pt>
                <c:pt idx="29">
                  <c:v>Sonora </c:v>
                </c:pt>
                <c:pt idx="30">
                  <c:v>Durango </c:v>
                </c:pt>
                <c:pt idx="31">
                  <c:v>Ciudad de México</c:v>
                </c:pt>
                <c:pt idx="32">
                  <c:v>Tabasco </c:v>
                </c:pt>
              </c:strCache>
            </c:strRef>
          </c:cat>
          <c:val>
            <c:numRef>
              <c:f>'F28'!$B$6:$B$38</c:f>
              <c:numCache>
                <c:formatCode>0.00</c:formatCode>
                <c:ptCount val="33"/>
                <c:pt idx="0">
                  <c:v>1.4268911266669999</c:v>
                </c:pt>
                <c:pt idx="1">
                  <c:v>1.7184489199999999</c:v>
                </c:pt>
                <c:pt idx="2">
                  <c:v>1.79984747</c:v>
                </c:pt>
                <c:pt idx="3">
                  <c:v>1.83070413</c:v>
                </c:pt>
                <c:pt idx="4">
                  <c:v>2.2410580499999999</c:v>
                </c:pt>
                <c:pt idx="5">
                  <c:v>2.3590798866670002</c:v>
                </c:pt>
                <c:pt idx="6">
                  <c:v>2.3599932766670002</c:v>
                </c:pt>
                <c:pt idx="7">
                  <c:v>2.4025382733330001</c:v>
                </c:pt>
                <c:pt idx="8">
                  <c:v>2.43318995</c:v>
                </c:pt>
                <c:pt idx="9">
                  <c:v>2.4359517633330001</c:v>
                </c:pt>
                <c:pt idx="10">
                  <c:v>2.6221932233329999</c:v>
                </c:pt>
                <c:pt idx="11">
                  <c:v>2.8149704033330001</c:v>
                </c:pt>
                <c:pt idx="12">
                  <c:v>2.9928009333330001</c:v>
                </c:pt>
                <c:pt idx="13">
                  <c:v>3.1822040033330001</c:v>
                </c:pt>
                <c:pt idx="14">
                  <c:v>3.1824748733330002</c:v>
                </c:pt>
                <c:pt idx="15">
                  <c:v>3.1926427233329999</c:v>
                </c:pt>
                <c:pt idx="16">
                  <c:v>3.2643513533330002</c:v>
                </c:pt>
                <c:pt idx="17">
                  <c:v>3.3</c:v>
                </c:pt>
                <c:pt idx="18">
                  <c:v>3.3295371066669999</c:v>
                </c:pt>
                <c:pt idx="19">
                  <c:v>3.3541620299999999</c:v>
                </c:pt>
                <c:pt idx="20">
                  <c:v>3.51939096</c:v>
                </c:pt>
                <c:pt idx="21">
                  <c:v>3.565821656667</c:v>
                </c:pt>
                <c:pt idx="22">
                  <c:v>3.6151499033330001</c:v>
                </c:pt>
                <c:pt idx="23">
                  <c:v>3.82667986</c:v>
                </c:pt>
                <c:pt idx="24">
                  <c:v>3.865031656667</c:v>
                </c:pt>
                <c:pt idx="25">
                  <c:v>4.0219611733329996</c:v>
                </c:pt>
                <c:pt idx="26">
                  <c:v>4.0294930533329998</c:v>
                </c:pt>
                <c:pt idx="27">
                  <c:v>4.0620258566669998</c:v>
                </c:pt>
                <c:pt idx="28">
                  <c:v>4.2468303333330004</c:v>
                </c:pt>
                <c:pt idx="29">
                  <c:v>4.2532137433330002</c:v>
                </c:pt>
                <c:pt idx="30">
                  <c:v>4.6310290533330001</c:v>
                </c:pt>
                <c:pt idx="31">
                  <c:v>5.6026340433330004</c:v>
                </c:pt>
                <c:pt idx="32">
                  <c:v>7.818217633333</c:v>
                </c:pt>
              </c:numCache>
            </c:numRef>
          </c:val>
          <c:extLst>
            <c:ext xmlns:c16="http://schemas.microsoft.com/office/drawing/2014/chart" uri="{C3380CC4-5D6E-409C-BE32-E72D297353CC}">
              <c16:uniqueId val="{00000004-58C0-4555-81B6-0B0422A824D6}"/>
            </c:ext>
          </c:extLst>
        </c:ser>
        <c:dLbls>
          <c:showLegendKey val="0"/>
          <c:showVal val="0"/>
          <c:showCatName val="0"/>
          <c:showSerName val="0"/>
          <c:showPercent val="0"/>
          <c:showBubbleSize val="0"/>
        </c:dLbls>
        <c:gapWidth val="150"/>
        <c:overlap val="-25"/>
        <c:axId val="502974224"/>
        <c:axId val="1"/>
      </c:barChart>
      <c:catAx>
        <c:axId val="502974224"/>
        <c:scaling>
          <c:orientation val="minMax"/>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1"/>
        <c:axPos val="b"/>
        <c:numFmt formatCode="0.00" sourceLinked="1"/>
        <c:majorTickMark val="out"/>
        <c:minorTickMark val="none"/>
        <c:tickLblPos val="nextTo"/>
        <c:crossAx val="50297422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'F29'!$C$5</c:f>
              <c:strCache>
                <c:ptCount val="1"/>
                <c:pt idx="0">
                  <c:v>Variación</c:v>
                </c:pt>
              </c:strCache>
            </c:strRef>
          </c:tx>
          <c:spPr>
            <a:solidFill>
              <a:srgbClr val="AFABAB"/>
            </a:solidFill>
            <a:ln>
              <a:noFill/>
            </a:ln>
            <a:effectLst/>
          </c:spPr>
          <c:invertIfNegative val="0"/>
          <c:dPt>
            <c:idx val="9"/>
            <c:invertIfNegative val="0"/>
            <c:bubble3D val="0"/>
            <c:spPr>
              <a:solidFill>
                <a:srgbClr val="AFABAB"/>
              </a:solidFill>
              <a:ln>
                <a:noFill/>
              </a:ln>
              <a:effectLst/>
            </c:spPr>
            <c:extLst>
              <c:ext xmlns:c16="http://schemas.microsoft.com/office/drawing/2014/chart" uri="{C3380CC4-5D6E-409C-BE32-E72D297353CC}">
                <c16:uniqueId val="{00000001-4E17-4AD3-A009-17CCD6E4C99C}"/>
              </c:ext>
            </c:extLst>
          </c:dPt>
          <c:dPt>
            <c:idx val="21"/>
            <c:invertIfNegative val="0"/>
            <c:bubble3D val="0"/>
            <c:spPr>
              <a:solidFill>
                <a:srgbClr val="AFABAB"/>
              </a:solidFill>
              <a:ln>
                <a:noFill/>
              </a:ln>
              <a:effectLst/>
            </c:spPr>
            <c:extLst>
              <c:ext xmlns:c16="http://schemas.microsoft.com/office/drawing/2014/chart" uri="{C3380CC4-5D6E-409C-BE32-E72D297353CC}">
                <c16:uniqueId val="{00000003-4E17-4AD3-A009-17CCD6E4C99C}"/>
              </c:ext>
            </c:extLst>
          </c:dPt>
          <c:dPt>
            <c:idx val="33"/>
            <c:invertIfNegative val="0"/>
            <c:bubble3D val="0"/>
            <c:spPr>
              <a:solidFill>
                <a:srgbClr val="AFABAB"/>
              </a:solidFill>
              <a:ln>
                <a:noFill/>
              </a:ln>
              <a:effectLst/>
            </c:spPr>
            <c:extLst>
              <c:ext xmlns:c16="http://schemas.microsoft.com/office/drawing/2014/chart" uri="{C3380CC4-5D6E-409C-BE32-E72D297353CC}">
                <c16:uniqueId val="{00000005-4E17-4AD3-A009-17CCD6E4C99C}"/>
              </c:ext>
            </c:extLst>
          </c:dPt>
          <c:dPt>
            <c:idx val="45"/>
            <c:invertIfNegative val="0"/>
            <c:bubble3D val="0"/>
            <c:spPr>
              <a:solidFill>
                <a:srgbClr val="AFABAB"/>
              </a:solidFill>
              <a:ln>
                <a:noFill/>
              </a:ln>
              <a:effectLst/>
            </c:spPr>
            <c:extLst>
              <c:ext xmlns:c16="http://schemas.microsoft.com/office/drawing/2014/chart" uri="{C3380CC4-5D6E-409C-BE32-E72D297353CC}">
                <c16:uniqueId val="{00000007-4E17-4AD3-A009-17CCD6E4C99C}"/>
              </c:ext>
            </c:extLst>
          </c:dPt>
          <c:dPt>
            <c:idx val="57"/>
            <c:invertIfNegative val="0"/>
            <c:bubble3D val="0"/>
            <c:spPr>
              <a:solidFill>
                <a:srgbClr val="AFABAB"/>
              </a:solidFill>
              <a:ln>
                <a:noFill/>
              </a:ln>
              <a:effectLst/>
            </c:spPr>
            <c:extLst>
              <c:ext xmlns:c16="http://schemas.microsoft.com/office/drawing/2014/chart" uri="{C3380CC4-5D6E-409C-BE32-E72D297353CC}">
                <c16:uniqueId val="{00000009-4E17-4AD3-A009-17CCD6E4C99C}"/>
              </c:ext>
            </c:extLst>
          </c:dPt>
          <c:dPt>
            <c:idx val="69"/>
            <c:invertIfNegative val="0"/>
            <c:bubble3D val="0"/>
            <c:spPr>
              <a:solidFill>
                <a:srgbClr val="AFABAB"/>
              </a:solidFill>
              <a:ln>
                <a:noFill/>
              </a:ln>
              <a:effectLst/>
            </c:spPr>
            <c:extLst>
              <c:ext xmlns:c16="http://schemas.microsoft.com/office/drawing/2014/chart" uri="{C3380CC4-5D6E-409C-BE32-E72D297353CC}">
                <c16:uniqueId val="{0000000B-4E17-4AD3-A009-17CCD6E4C99C}"/>
              </c:ext>
            </c:extLst>
          </c:dPt>
          <c:dPt>
            <c:idx val="70"/>
            <c:invertIfNegative val="0"/>
            <c:bubble3D val="0"/>
            <c:spPr>
              <a:solidFill>
                <a:srgbClr val="AFABAB"/>
              </a:solidFill>
              <a:ln>
                <a:noFill/>
              </a:ln>
              <a:effectLst/>
            </c:spPr>
            <c:extLst>
              <c:ext xmlns:c16="http://schemas.microsoft.com/office/drawing/2014/chart" uri="{C3380CC4-5D6E-409C-BE32-E72D297353CC}">
                <c16:uniqueId val="{0000000D-4E17-4AD3-A009-17CCD6E4C99C}"/>
              </c:ext>
            </c:extLst>
          </c:dPt>
          <c:dPt>
            <c:idx val="71"/>
            <c:invertIfNegative val="0"/>
            <c:bubble3D val="0"/>
            <c:spPr>
              <a:solidFill>
                <a:srgbClr val="FBBB27"/>
              </a:solidFill>
              <a:ln>
                <a:noFill/>
              </a:ln>
              <a:effectLst/>
            </c:spPr>
            <c:extLst>
              <c:ext xmlns:c16="http://schemas.microsoft.com/office/drawing/2014/chart" uri="{C3380CC4-5D6E-409C-BE32-E72D297353CC}">
                <c16:uniqueId val="{0000000F-4E17-4AD3-A009-17CCD6E4C99C}"/>
              </c:ext>
            </c:extLst>
          </c:dPt>
          <c:cat>
            <c:multiLvlStrRef>
              <c:f>'F29'!$A$6:$B$77</c:f>
              <c:multiLvlStrCache>
                <c:ptCount val="72"/>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lvl>
                <c:lvl>
                  <c:pt idx="0">
                    <c:v>2013</c:v>
                  </c:pt>
                  <c:pt idx="12">
                    <c:v>2014</c:v>
                  </c:pt>
                  <c:pt idx="24">
                    <c:v>2015</c:v>
                  </c:pt>
                  <c:pt idx="36">
                    <c:v>2016</c:v>
                  </c:pt>
                  <c:pt idx="48">
                    <c:v>2017</c:v>
                  </c:pt>
                  <c:pt idx="60">
                    <c:v>2018</c:v>
                  </c:pt>
                </c:lvl>
              </c:multiLvlStrCache>
            </c:multiLvlStrRef>
          </c:cat>
          <c:val>
            <c:numRef>
              <c:f>'F29'!$C$6:$C$77</c:f>
              <c:numCache>
                <c:formatCode>0</c:formatCode>
                <c:ptCount val="72"/>
                <c:pt idx="0">
                  <c:v>1.0943882410000001</c:v>
                </c:pt>
                <c:pt idx="1">
                  <c:v>2.8073165229999999</c:v>
                </c:pt>
                <c:pt idx="2">
                  <c:v>-3.9187206799999998</c:v>
                </c:pt>
                <c:pt idx="3">
                  <c:v>8.056251391</c:v>
                </c:pt>
                <c:pt idx="4">
                  <c:v>1.1061468649999999</c:v>
                </c:pt>
                <c:pt idx="5">
                  <c:v>0.123167077</c:v>
                </c:pt>
                <c:pt idx="6">
                  <c:v>1.8538309049999999</c:v>
                </c:pt>
                <c:pt idx="7">
                  <c:v>5.0416735819999996</c:v>
                </c:pt>
                <c:pt idx="8">
                  <c:v>3.5885205080000002</c:v>
                </c:pt>
                <c:pt idx="9">
                  <c:v>7.8797937779999998</c:v>
                </c:pt>
                <c:pt idx="10">
                  <c:v>4.487482151</c:v>
                </c:pt>
                <c:pt idx="11">
                  <c:v>4.9402295880000002</c:v>
                </c:pt>
                <c:pt idx="12">
                  <c:v>6.3420961370000004</c:v>
                </c:pt>
                <c:pt idx="13">
                  <c:v>2.6119002120000001</c:v>
                </c:pt>
                <c:pt idx="14">
                  <c:v>9.8745382080000006</c:v>
                </c:pt>
                <c:pt idx="15">
                  <c:v>5.734285946</c:v>
                </c:pt>
                <c:pt idx="16">
                  <c:v>11.85422683</c:v>
                </c:pt>
                <c:pt idx="17">
                  <c:v>10.909307829999999</c:v>
                </c:pt>
                <c:pt idx="18">
                  <c:v>6.3228787569999998</c:v>
                </c:pt>
                <c:pt idx="19">
                  <c:v>6.6726433500000004</c:v>
                </c:pt>
                <c:pt idx="20">
                  <c:v>4.764203008</c:v>
                </c:pt>
                <c:pt idx="21">
                  <c:v>4.4646355519999998</c:v>
                </c:pt>
                <c:pt idx="22">
                  <c:v>6.3151954220000004</c:v>
                </c:pt>
                <c:pt idx="23">
                  <c:v>12.669416699999999</c:v>
                </c:pt>
                <c:pt idx="24">
                  <c:v>9.5533954609999991</c:v>
                </c:pt>
                <c:pt idx="25">
                  <c:v>6.6905947509999999</c:v>
                </c:pt>
                <c:pt idx="26">
                  <c:v>4.6070661150000003</c:v>
                </c:pt>
                <c:pt idx="27">
                  <c:v>3.4444646470000002</c:v>
                </c:pt>
                <c:pt idx="28">
                  <c:v>1.6181085690000001</c:v>
                </c:pt>
                <c:pt idx="29">
                  <c:v>6.407636117</c:v>
                </c:pt>
                <c:pt idx="30">
                  <c:v>11.595736990000001</c:v>
                </c:pt>
                <c:pt idx="31">
                  <c:v>7.863143054</c:v>
                </c:pt>
                <c:pt idx="32">
                  <c:v>17.566433459999999</c:v>
                </c:pt>
                <c:pt idx="33">
                  <c:v>3.3267983160000001</c:v>
                </c:pt>
                <c:pt idx="34">
                  <c:v>2.4448259239999999</c:v>
                </c:pt>
                <c:pt idx="35">
                  <c:v>3.517904664</c:v>
                </c:pt>
                <c:pt idx="36">
                  <c:v>3.7108264379999998</c:v>
                </c:pt>
                <c:pt idx="37">
                  <c:v>8.023205505</c:v>
                </c:pt>
                <c:pt idx="38">
                  <c:v>3.0544218299999999</c:v>
                </c:pt>
                <c:pt idx="39">
                  <c:v>7.7392109180000004</c:v>
                </c:pt>
                <c:pt idx="40">
                  <c:v>3.8561609969999999</c:v>
                </c:pt>
                <c:pt idx="41">
                  <c:v>3.9024971860000002</c:v>
                </c:pt>
                <c:pt idx="42">
                  <c:v>-4.2053894639999996</c:v>
                </c:pt>
                <c:pt idx="43">
                  <c:v>-3.0995867E-2</c:v>
                </c:pt>
                <c:pt idx="44">
                  <c:v>-3.2736372939999998</c:v>
                </c:pt>
                <c:pt idx="45">
                  <c:v>1.4177943369999999</c:v>
                </c:pt>
                <c:pt idx="46">
                  <c:v>3.8479168659999998</c:v>
                </c:pt>
                <c:pt idx="47">
                  <c:v>1.8053131870000001</c:v>
                </c:pt>
                <c:pt idx="48">
                  <c:v>1.205679827</c:v>
                </c:pt>
                <c:pt idx="49">
                  <c:v>2.583416121</c:v>
                </c:pt>
                <c:pt idx="50">
                  <c:v>6.5822570679999997</c:v>
                </c:pt>
                <c:pt idx="51">
                  <c:v>-3.5522386400000001</c:v>
                </c:pt>
                <c:pt idx="52">
                  <c:v>3.5411410929999998</c:v>
                </c:pt>
                <c:pt idx="53">
                  <c:v>4.091961221</c:v>
                </c:pt>
                <c:pt idx="54">
                  <c:v>2.7014379169999998</c:v>
                </c:pt>
                <c:pt idx="55">
                  <c:v>3.4815091539999998</c:v>
                </c:pt>
                <c:pt idx="56">
                  <c:v>4.1365449879999998</c:v>
                </c:pt>
                <c:pt idx="57">
                  <c:v>-0.67555276900000005</c:v>
                </c:pt>
                <c:pt idx="58">
                  <c:v>1.902378533</c:v>
                </c:pt>
                <c:pt idx="59">
                  <c:v>5.4302180409999998</c:v>
                </c:pt>
                <c:pt idx="60">
                  <c:v>5.7362185309999996</c:v>
                </c:pt>
                <c:pt idx="61">
                  <c:v>1.9908953570000001</c:v>
                </c:pt>
                <c:pt idx="62">
                  <c:v>1.010010605</c:v>
                </c:pt>
                <c:pt idx="63">
                  <c:v>5.8786848090000001</c:v>
                </c:pt>
                <c:pt idx="64">
                  <c:v>0.31158497800000001</c:v>
                </c:pt>
                <c:pt idx="65">
                  <c:v>-0.350714782</c:v>
                </c:pt>
                <c:pt idx="66">
                  <c:v>3.6957846449999998</c:v>
                </c:pt>
                <c:pt idx="67">
                  <c:v>5.0033257689999999</c:v>
                </c:pt>
                <c:pt idx="68">
                  <c:v>-1.2298787309999999</c:v>
                </c:pt>
                <c:pt idx="69">
                  <c:v>8.0394146420000006</c:v>
                </c:pt>
                <c:pt idx="70">
                  <c:v>1.9591008190000001</c:v>
                </c:pt>
                <c:pt idx="71">
                  <c:v>0.15944587199999999</c:v>
                </c:pt>
              </c:numCache>
            </c:numRef>
          </c:val>
          <c:extLst>
            <c:ext xmlns:c16="http://schemas.microsoft.com/office/drawing/2014/chart" uri="{C3380CC4-5D6E-409C-BE32-E72D297353CC}">
              <c16:uniqueId val="{00000010-4E17-4AD3-A009-17CCD6E4C99C}"/>
            </c:ext>
          </c:extLst>
        </c:ser>
        <c:dLbls>
          <c:showLegendKey val="0"/>
          <c:showVal val="0"/>
          <c:showCatName val="0"/>
          <c:showSerName val="0"/>
          <c:showPercent val="0"/>
          <c:showBubbleSize val="0"/>
        </c:dLbls>
        <c:gapWidth val="50"/>
        <c:overlap val="-27"/>
        <c:axId val="540025024"/>
        <c:axId val="540032240"/>
      </c:barChart>
      <c:lineChart>
        <c:grouping val="standard"/>
        <c:varyColors val="0"/>
        <c:ser>
          <c:idx val="1"/>
          <c:order val="1"/>
          <c:tx>
            <c:strRef>
              <c:f>'F29'!$D$5</c:f>
              <c:strCache>
                <c:ptCount val="1"/>
                <c:pt idx="0">
                  <c:v>Variación promedio</c:v>
                </c:pt>
              </c:strCache>
            </c:strRef>
          </c:tx>
          <c:spPr>
            <a:ln w="28575" cap="rnd">
              <a:solidFill>
                <a:srgbClr val="60686D"/>
              </a:solidFill>
              <a:round/>
            </a:ln>
            <a:effectLst/>
          </c:spPr>
          <c:marker>
            <c:symbol val="none"/>
          </c:marker>
          <c:cat>
            <c:multiLvlStrRef>
              <c:f>'F29'!$A$6:$B$77</c:f>
              <c:multiLvlStrCache>
                <c:ptCount val="72"/>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lvl>
                <c:lvl>
                  <c:pt idx="0">
                    <c:v>2013</c:v>
                  </c:pt>
                  <c:pt idx="12">
                    <c:v>2014</c:v>
                  </c:pt>
                  <c:pt idx="24">
                    <c:v>2015</c:v>
                  </c:pt>
                  <c:pt idx="36">
                    <c:v>2016</c:v>
                  </c:pt>
                  <c:pt idx="48">
                    <c:v>2017</c:v>
                  </c:pt>
                  <c:pt idx="60">
                    <c:v>2018</c:v>
                  </c:pt>
                </c:lvl>
              </c:multiLvlStrCache>
            </c:multiLvlStrRef>
          </c:cat>
          <c:val>
            <c:numRef>
              <c:f>'F29'!$D$6:$D$77</c:f>
              <c:numCache>
                <c:formatCode>0</c:formatCode>
                <c:ptCount val="72"/>
                <c:pt idx="0">
                  <c:v>3.9319776100833299</c:v>
                </c:pt>
                <c:pt idx="1">
                  <c:v>3.7085589191666699</c:v>
                </c:pt>
                <c:pt idx="2">
                  <c:v>2.7090820629999999</c:v>
                </c:pt>
                <c:pt idx="3">
                  <c:v>3.3428534829166701</c:v>
                </c:pt>
                <c:pt idx="4">
                  <c:v>2.8619692566666699</c:v>
                </c:pt>
                <c:pt idx="5">
                  <c:v>2.4962597547500001</c:v>
                </c:pt>
                <c:pt idx="6">
                  <c:v>1.93629636433333</c:v>
                </c:pt>
                <c:pt idx="7">
                  <c:v>1.95636441616667</c:v>
                </c:pt>
                <c:pt idx="8">
                  <c:v>2.04921590708333</c:v>
                </c:pt>
                <c:pt idx="9">
                  <c:v>2.4685901026666701</c:v>
                </c:pt>
                <c:pt idx="10">
                  <c:v>2.8048495047499999</c:v>
                </c:pt>
                <c:pt idx="11">
                  <c:v>3.0883399940833298</c:v>
                </c:pt>
                <c:pt idx="12">
                  <c:v>3.5256489854166699</c:v>
                </c:pt>
                <c:pt idx="13">
                  <c:v>3.5093642928333302</c:v>
                </c:pt>
                <c:pt idx="14">
                  <c:v>4.6588025335000003</c:v>
                </c:pt>
                <c:pt idx="15">
                  <c:v>4.4653054130833301</c:v>
                </c:pt>
                <c:pt idx="16">
                  <c:v>5.3609787434999996</c:v>
                </c:pt>
                <c:pt idx="17">
                  <c:v>6.25982380625</c:v>
                </c:pt>
                <c:pt idx="18">
                  <c:v>6.6322444605833297</c:v>
                </c:pt>
                <c:pt idx="19">
                  <c:v>6.7681586079166696</c:v>
                </c:pt>
                <c:pt idx="20">
                  <c:v>6.8661321495833301</c:v>
                </c:pt>
                <c:pt idx="21">
                  <c:v>6.5815356307500004</c:v>
                </c:pt>
                <c:pt idx="22">
                  <c:v>6.7338450700000001</c:v>
                </c:pt>
                <c:pt idx="23">
                  <c:v>7.3779439959999999</c:v>
                </c:pt>
                <c:pt idx="24">
                  <c:v>7.6455522729999998</c:v>
                </c:pt>
                <c:pt idx="25">
                  <c:v>7.98544348458333</c:v>
                </c:pt>
                <c:pt idx="26">
                  <c:v>7.5464874768333301</c:v>
                </c:pt>
                <c:pt idx="27">
                  <c:v>7.35566903525</c:v>
                </c:pt>
                <c:pt idx="28">
                  <c:v>6.5026591801666704</c:v>
                </c:pt>
                <c:pt idx="29">
                  <c:v>6.1275198707499996</c:v>
                </c:pt>
                <c:pt idx="30">
                  <c:v>6.5669247234999997</c:v>
                </c:pt>
                <c:pt idx="31">
                  <c:v>6.6661330321666696</c:v>
                </c:pt>
                <c:pt idx="32">
                  <c:v>7.7329855698333301</c:v>
                </c:pt>
                <c:pt idx="33">
                  <c:v>7.6381658001666697</c:v>
                </c:pt>
                <c:pt idx="34">
                  <c:v>7.3156350086666704</c:v>
                </c:pt>
                <c:pt idx="35">
                  <c:v>6.5530090056666701</c:v>
                </c:pt>
                <c:pt idx="36">
                  <c:v>6.0661282537499996</c:v>
                </c:pt>
                <c:pt idx="37">
                  <c:v>6.1771791499166699</c:v>
                </c:pt>
                <c:pt idx="38">
                  <c:v>6.0477921261666703</c:v>
                </c:pt>
                <c:pt idx="39">
                  <c:v>6.4056876487499999</c:v>
                </c:pt>
                <c:pt idx="40">
                  <c:v>6.5921920177500004</c:v>
                </c:pt>
                <c:pt idx="41">
                  <c:v>6.3834304401666699</c:v>
                </c:pt>
                <c:pt idx="42">
                  <c:v>5.0666699023333299</c:v>
                </c:pt>
                <c:pt idx="43">
                  <c:v>4.4088249922499996</c:v>
                </c:pt>
                <c:pt idx="44">
                  <c:v>2.6721524294166699</c:v>
                </c:pt>
                <c:pt idx="45">
                  <c:v>2.5130687644999998</c:v>
                </c:pt>
                <c:pt idx="46">
                  <c:v>2.6299930096666699</c:v>
                </c:pt>
                <c:pt idx="47">
                  <c:v>2.4872770532500001</c:v>
                </c:pt>
                <c:pt idx="48">
                  <c:v>2.27851483566667</c:v>
                </c:pt>
                <c:pt idx="49">
                  <c:v>1.82519905366667</c:v>
                </c:pt>
                <c:pt idx="50">
                  <c:v>2.1191853235</c:v>
                </c:pt>
                <c:pt idx="51">
                  <c:v>1.1782311936666701</c:v>
                </c:pt>
                <c:pt idx="52">
                  <c:v>1.1519795349999999</c:v>
                </c:pt>
                <c:pt idx="53">
                  <c:v>1.16776820458333</c:v>
                </c:pt>
                <c:pt idx="54">
                  <c:v>1.7433371529999999</c:v>
                </c:pt>
                <c:pt idx="55">
                  <c:v>2.0360459047499999</c:v>
                </c:pt>
                <c:pt idx="56">
                  <c:v>2.6535610949166699</c:v>
                </c:pt>
                <c:pt idx="57">
                  <c:v>2.47911550275</c:v>
                </c:pt>
                <c:pt idx="58">
                  <c:v>2.3169873083333301</c:v>
                </c:pt>
                <c:pt idx="59">
                  <c:v>2.6190627128333301</c:v>
                </c:pt>
                <c:pt idx="60">
                  <c:v>2.9966076048333301</c:v>
                </c:pt>
                <c:pt idx="61">
                  <c:v>2.9472308745000002</c:v>
                </c:pt>
                <c:pt idx="62">
                  <c:v>2.4828770025833302</c:v>
                </c:pt>
                <c:pt idx="63">
                  <c:v>3.2687872900000001</c:v>
                </c:pt>
                <c:pt idx="64">
                  <c:v>2.9996576137500002</c:v>
                </c:pt>
                <c:pt idx="65">
                  <c:v>2.6294346135</c:v>
                </c:pt>
                <c:pt idx="66">
                  <c:v>2.7122968408333299</c:v>
                </c:pt>
                <c:pt idx="67">
                  <c:v>2.8391148920833298</c:v>
                </c:pt>
                <c:pt idx="68">
                  <c:v>2.3919129154999998</c:v>
                </c:pt>
                <c:pt idx="69">
                  <c:v>3.1181601997500001</c:v>
                </c:pt>
                <c:pt idx="70">
                  <c:v>3.12288705691667</c:v>
                </c:pt>
                <c:pt idx="71">
                  <c:v>2.6836560428333298</c:v>
                </c:pt>
              </c:numCache>
            </c:numRef>
          </c:val>
          <c:smooth val="0"/>
          <c:extLst>
            <c:ext xmlns:c16="http://schemas.microsoft.com/office/drawing/2014/chart" uri="{C3380CC4-5D6E-409C-BE32-E72D297353CC}">
              <c16:uniqueId val="{00000011-4E17-4AD3-A009-17CCD6E4C99C}"/>
            </c:ext>
          </c:extLst>
        </c:ser>
        <c:dLbls>
          <c:showLegendKey val="0"/>
          <c:showVal val="0"/>
          <c:showCatName val="0"/>
          <c:showSerName val="0"/>
          <c:showPercent val="0"/>
          <c:showBubbleSize val="0"/>
        </c:dLbls>
        <c:marker val="1"/>
        <c:smooth val="0"/>
        <c:axId val="540025024"/>
        <c:axId val="540032240"/>
      </c:line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majorGridlines>
          <c:spPr>
            <a:ln w="9525" cap="flat" cmpd="sng" algn="ctr">
              <a:solidFill>
                <a:srgbClr val="D9D9D9"/>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tx>
            <c:strRef>
              <c:f>'F30'!$B$5</c:f>
              <c:strCache>
                <c:ptCount val="1"/>
                <c:pt idx="0">
                  <c:v>Variación</c:v>
                </c:pt>
              </c:strCache>
            </c:strRef>
          </c:tx>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BAF6-43F2-BDE1-88BECA1A5B64}"/>
              </c:ext>
            </c:extLst>
          </c:dPt>
          <c:dPt>
            <c:idx val="1"/>
            <c:invertIfNegative val="0"/>
            <c:bubble3D val="0"/>
            <c:spPr>
              <a:solidFill>
                <a:srgbClr val="7C878E"/>
              </a:solidFill>
              <a:ln>
                <a:noFill/>
              </a:ln>
              <a:effectLst/>
            </c:spPr>
            <c:extLst>
              <c:ext xmlns:c16="http://schemas.microsoft.com/office/drawing/2014/chart" uri="{C3380CC4-5D6E-409C-BE32-E72D297353CC}">
                <c16:uniqueId val="{00000003-BAF6-43F2-BDE1-88BECA1A5B64}"/>
              </c:ext>
            </c:extLst>
          </c:dPt>
          <c:dPt>
            <c:idx val="2"/>
            <c:invertIfNegative val="0"/>
            <c:bubble3D val="0"/>
            <c:spPr>
              <a:solidFill>
                <a:srgbClr val="7C878E"/>
              </a:solidFill>
              <a:ln>
                <a:noFill/>
              </a:ln>
              <a:effectLst/>
            </c:spPr>
            <c:extLst>
              <c:ext xmlns:c16="http://schemas.microsoft.com/office/drawing/2014/chart" uri="{C3380CC4-5D6E-409C-BE32-E72D297353CC}">
                <c16:uniqueId val="{00000005-BAF6-43F2-BDE1-88BECA1A5B64}"/>
              </c:ext>
            </c:extLst>
          </c:dPt>
          <c:dPt>
            <c:idx val="3"/>
            <c:invertIfNegative val="0"/>
            <c:bubble3D val="0"/>
            <c:spPr>
              <a:solidFill>
                <a:srgbClr val="7C878E"/>
              </a:solidFill>
              <a:ln>
                <a:noFill/>
              </a:ln>
              <a:effectLst/>
            </c:spPr>
            <c:extLst>
              <c:ext xmlns:c16="http://schemas.microsoft.com/office/drawing/2014/chart" uri="{C3380CC4-5D6E-409C-BE32-E72D297353CC}">
                <c16:uniqueId val="{00000007-BAF6-43F2-BDE1-88BECA1A5B64}"/>
              </c:ext>
            </c:extLst>
          </c:dPt>
          <c:dPt>
            <c:idx val="4"/>
            <c:invertIfNegative val="0"/>
            <c:bubble3D val="0"/>
            <c:spPr>
              <a:solidFill>
                <a:srgbClr val="7C878E"/>
              </a:solidFill>
              <a:ln>
                <a:noFill/>
              </a:ln>
              <a:effectLst/>
            </c:spPr>
            <c:extLst>
              <c:ext xmlns:c16="http://schemas.microsoft.com/office/drawing/2014/chart" uri="{C3380CC4-5D6E-409C-BE32-E72D297353CC}">
                <c16:uniqueId val="{00000009-BAF6-43F2-BDE1-88BECA1A5B64}"/>
              </c:ext>
            </c:extLst>
          </c:dPt>
          <c:dPt>
            <c:idx val="5"/>
            <c:invertIfNegative val="0"/>
            <c:bubble3D val="0"/>
            <c:spPr>
              <a:solidFill>
                <a:srgbClr val="7C878E"/>
              </a:solidFill>
              <a:ln>
                <a:noFill/>
              </a:ln>
              <a:effectLst/>
            </c:spPr>
            <c:extLst>
              <c:ext xmlns:c16="http://schemas.microsoft.com/office/drawing/2014/chart" uri="{C3380CC4-5D6E-409C-BE32-E72D297353CC}">
                <c16:uniqueId val="{0000000B-BAF6-43F2-BDE1-88BECA1A5B64}"/>
              </c:ext>
            </c:extLst>
          </c:dPt>
          <c:dPt>
            <c:idx val="6"/>
            <c:invertIfNegative val="0"/>
            <c:bubble3D val="0"/>
            <c:spPr>
              <a:solidFill>
                <a:srgbClr val="7C878E"/>
              </a:solidFill>
              <a:ln>
                <a:noFill/>
              </a:ln>
              <a:effectLst/>
            </c:spPr>
            <c:extLst>
              <c:ext xmlns:c16="http://schemas.microsoft.com/office/drawing/2014/chart" uri="{C3380CC4-5D6E-409C-BE32-E72D297353CC}">
                <c16:uniqueId val="{0000000D-BAF6-43F2-BDE1-88BECA1A5B64}"/>
              </c:ext>
            </c:extLst>
          </c:dPt>
          <c:dPt>
            <c:idx val="7"/>
            <c:invertIfNegative val="0"/>
            <c:bubble3D val="0"/>
            <c:spPr>
              <a:solidFill>
                <a:srgbClr val="7C878E"/>
              </a:solidFill>
              <a:ln>
                <a:noFill/>
              </a:ln>
              <a:effectLst/>
            </c:spPr>
            <c:extLst>
              <c:ext xmlns:c16="http://schemas.microsoft.com/office/drawing/2014/chart" uri="{C3380CC4-5D6E-409C-BE32-E72D297353CC}">
                <c16:uniqueId val="{0000000F-BAF6-43F2-BDE1-88BECA1A5B64}"/>
              </c:ext>
            </c:extLst>
          </c:dPt>
          <c:dPt>
            <c:idx val="8"/>
            <c:invertIfNegative val="0"/>
            <c:bubble3D val="0"/>
            <c:spPr>
              <a:solidFill>
                <a:srgbClr val="7C878E"/>
              </a:solidFill>
              <a:ln>
                <a:noFill/>
              </a:ln>
              <a:effectLst/>
            </c:spPr>
            <c:extLst>
              <c:ext xmlns:c16="http://schemas.microsoft.com/office/drawing/2014/chart" uri="{C3380CC4-5D6E-409C-BE32-E72D297353CC}">
                <c16:uniqueId val="{00000011-BAF6-43F2-BDE1-88BECA1A5B64}"/>
              </c:ext>
            </c:extLst>
          </c:dPt>
          <c:dPt>
            <c:idx val="9"/>
            <c:invertIfNegative val="0"/>
            <c:bubble3D val="0"/>
            <c:spPr>
              <a:solidFill>
                <a:srgbClr val="7C878E"/>
              </a:solidFill>
              <a:ln>
                <a:noFill/>
              </a:ln>
              <a:effectLst/>
            </c:spPr>
            <c:extLst>
              <c:ext xmlns:c16="http://schemas.microsoft.com/office/drawing/2014/chart" uri="{C3380CC4-5D6E-409C-BE32-E72D297353CC}">
                <c16:uniqueId val="{00000013-BAF6-43F2-BDE1-88BECA1A5B64}"/>
              </c:ext>
            </c:extLst>
          </c:dPt>
          <c:dPt>
            <c:idx val="10"/>
            <c:invertIfNegative val="0"/>
            <c:bubble3D val="0"/>
            <c:spPr>
              <a:solidFill>
                <a:srgbClr val="7C878E"/>
              </a:solidFill>
              <a:ln>
                <a:noFill/>
              </a:ln>
              <a:effectLst/>
            </c:spPr>
            <c:extLst>
              <c:ext xmlns:c16="http://schemas.microsoft.com/office/drawing/2014/chart" uri="{C3380CC4-5D6E-409C-BE32-E72D297353CC}">
                <c16:uniqueId val="{00000015-BAF6-43F2-BDE1-88BECA1A5B64}"/>
              </c:ext>
            </c:extLst>
          </c:dPt>
          <c:dPt>
            <c:idx val="11"/>
            <c:invertIfNegative val="0"/>
            <c:bubble3D val="0"/>
            <c:spPr>
              <a:solidFill>
                <a:srgbClr val="7C878E"/>
              </a:solidFill>
              <a:ln>
                <a:noFill/>
              </a:ln>
              <a:effectLst/>
            </c:spPr>
            <c:extLst>
              <c:ext xmlns:c16="http://schemas.microsoft.com/office/drawing/2014/chart" uri="{C3380CC4-5D6E-409C-BE32-E72D297353CC}">
                <c16:uniqueId val="{00000017-BAF6-43F2-BDE1-88BECA1A5B64}"/>
              </c:ext>
            </c:extLst>
          </c:dPt>
          <c:dPt>
            <c:idx val="12"/>
            <c:invertIfNegative val="0"/>
            <c:bubble3D val="0"/>
            <c:spPr>
              <a:solidFill>
                <a:srgbClr val="7C878E"/>
              </a:solidFill>
              <a:ln>
                <a:noFill/>
              </a:ln>
              <a:effectLst/>
            </c:spPr>
            <c:extLst>
              <c:ext xmlns:c16="http://schemas.microsoft.com/office/drawing/2014/chart" uri="{C3380CC4-5D6E-409C-BE32-E72D297353CC}">
                <c16:uniqueId val="{00000019-BAF6-43F2-BDE1-88BECA1A5B64}"/>
              </c:ext>
            </c:extLst>
          </c:dPt>
          <c:dPt>
            <c:idx val="13"/>
            <c:invertIfNegative val="0"/>
            <c:bubble3D val="0"/>
            <c:spPr>
              <a:solidFill>
                <a:srgbClr val="B69630"/>
              </a:solidFill>
              <a:ln>
                <a:noFill/>
              </a:ln>
              <a:effectLst/>
            </c:spPr>
            <c:extLst>
              <c:ext xmlns:c16="http://schemas.microsoft.com/office/drawing/2014/chart" uri="{C3380CC4-5D6E-409C-BE32-E72D297353CC}">
                <c16:uniqueId val="{0000001B-BAF6-43F2-BDE1-88BECA1A5B64}"/>
              </c:ext>
            </c:extLst>
          </c:dPt>
          <c:dPt>
            <c:idx val="14"/>
            <c:invertIfNegative val="0"/>
            <c:bubble3D val="0"/>
            <c:spPr>
              <a:solidFill>
                <a:srgbClr val="7C878E"/>
              </a:solidFill>
              <a:ln>
                <a:noFill/>
              </a:ln>
              <a:effectLst/>
            </c:spPr>
            <c:extLst>
              <c:ext xmlns:c16="http://schemas.microsoft.com/office/drawing/2014/chart" uri="{C3380CC4-5D6E-409C-BE32-E72D297353CC}">
                <c16:uniqueId val="{0000001D-BAF6-43F2-BDE1-88BECA1A5B64}"/>
              </c:ext>
            </c:extLst>
          </c:dPt>
          <c:dPt>
            <c:idx val="15"/>
            <c:invertIfNegative val="0"/>
            <c:bubble3D val="0"/>
            <c:spPr>
              <a:solidFill>
                <a:srgbClr val="7C878E"/>
              </a:solidFill>
              <a:ln>
                <a:noFill/>
              </a:ln>
              <a:effectLst/>
            </c:spPr>
            <c:extLst>
              <c:ext xmlns:c16="http://schemas.microsoft.com/office/drawing/2014/chart" uri="{C3380CC4-5D6E-409C-BE32-E72D297353CC}">
                <c16:uniqueId val="{0000001F-BAF6-43F2-BDE1-88BECA1A5B64}"/>
              </c:ext>
            </c:extLst>
          </c:dPt>
          <c:dPt>
            <c:idx val="16"/>
            <c:invertIfNegative val="0"/>
            <c:bubble3D val="0"/>
            <c:spPr>
              <a:solidFill>
                <a:srgbClr val="7C878E"/>
              </a:solidFill>
              <a:ln>
                <a:noFill/>
              </a:ln>
              <a:effectLst/>
            </c:spPr>
            <c:extLst>
              <c:ext xmlns:c16="http://schemas.microsoft.com/office/drawing/2014/chart" uri="{C3380CC4-5D6E-409C-BE32-E72D297353CC}">
                <c16:uniqueId val="{00000021-BAF6-43F2-BDE1-88BECA1A5B64}"/>
              </c:ext>
            </c:extLst>
          </c:dPt>
          <c:dPt>
            <c:idx val="17"/>
            <c:invertIfNegative val="0"/>
            <c:bubble3D val="0"/>
            <c:spPr>
              <a:solidFill>
                <a:srgbClr val="7C878E"/>
              </a:solidFill>
              <a:ln>
                <a:noFill/>
              </a:ln>
              <a:effectLst/>
            </c:spPr>
            <c:extLst>
              <c:ext xmlns:c16="http://schemas.microsoft.com/office/drawing/2014/chart" uri="{C3380CC4-5D6E-409C-BE32-E72D297353CC}">
                <c16:uniqueId val="{00000023-BAF6-43F2-BDE1-88BECA1A5B64}"/>
              </c:ext>
            </c:extLst>
          </c:dPt>
          <c:dPt>
            <c:idx val="20"/>
            <c:invertIfNegative val="0"/>
            <c:bubble3D val="0"/>
            <c:spPr>
              <a:solidFill>
                <a:srgbClr val="FBBB27"/>
              </a:solidFill>
              <a:ln>
                <a:noFill/>
              </a:ln>
              <a:effectLst/>
            </c:spPr>
            <c:extLst>
              <c:ext xmlns:c16="http://schemas.microsoft.com/office/drawing/2014/chart" uri="{C3380CC4-5D6E-409C-BE32-E72D297353CC}">
                <c16:uniqueId val="{00000025-BAF6-43F2-BDE1-88BECA1A5B64}"/>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'F30'!$A$6:$A$38</c:f>
              <c:strCache>
                <c:ptCount val="33"/>
                <c:pt idx="0">
                  <c:v>Tabasco</c:v>
                </c:pt>
                <c:pt idx="1">
                  <c:v>Tlaxcala</c:v>
                </c:pt>
                <c:pt idx="2">
                  <c:v>Chiapas</c:v>
                </c:pt>
                <c:pt idx="3">
                  <c:v>San Luis Potosí</c:v>
                </c:pt>
                <c:pt idx="4">
                  <c:v>Colima</c:v>
                </c:pt>
                <c:pt idx="5">
                  <c:v>Guanajuato</c:v>
                </c:pt>
                <c:pt idx="6">
                  <c:v>Estado de México</c:v>
                </c:pt>
                <c:pt idx="7">
                  <c:v>Michoacán</c:v>
                </c:pt>
                <c:pt idx="8">
                  <c:v>Morelos</c:v>
                </c:pt>
                <c:pt idx="9">
                  <c:v>Yucatán</c:v>
                </c:pt>
                <c:pt idx="10">
                  <c:v>Hidalgo</c:v>
                </c:pt>
                <c:pt idx="11">
                  <c:v>Nayarit</c:v>
                </c:pt>
                <c:pt idx="12">
                  <c:v>Zacatecas</c:v>
                </c:pt>
                <c:pt idx="13">
                  <c:v>Nacional</c:v>
                </c:pt>
                <c:pt idx="14">
                  <c:v>Tamaulipas</c:v>
                </c:pt>
                <c:pt idx="15">
                  <c:v>Querétaro</c:v>
                </c:pt>
                <c:pt idx="16">
                  <c:v>Coahuila</c:v>
                </c:pt>
                <c:pt idx="17">
                  <c:v>Veracruz</c:v>
                </c:pt>
                <c:pt idx="18">
                  <c:v>Durango</c:v>
                </c:pt>
                <c:pt idx="19">
                  <c:v>Baja California</c:v>
                </c:pt>
                <c:pt idx="20">
                  <c:v>Jalisco</c:v>
                </c:pt>
                <c:pt idx="21">
                  <c:v>Campeche</c:v>
                </c:pt>
                <c:pt idx="22">
                  <c:v>Puebla</c:v>
                </c:pt>
                <c:pt idx="23">
                  <c:v>Sonora</c:v>
                </c:pt>
                <c:pt idx="24">
                  <c:v>Oaxaca</c:v>
                </c:pt>
                <c:pt idx="25">
                  <c:v>Ciudad de México</c:v>
                </c:pt>
                <c:pt idx="26">
                  <c:v>Chihuahua</c:v>
                </c:pt>
                <c:pt idx="27">
                  <c:v>Nuevo León</c:v>
                </c:pt>
                <c:pt idx="28">
                  <c:v>Quintana Roo</c:v>
                </c:pt>
                <c:pt idx="29">
                  <c:v>Aguascalientes</c:v>
                </c:pt>
                <c:pt idx="30">
                  <c:v>Sinaloa</c:v>
                </c:pt>
                <c:pt idx="31">
                  <c:v>Guerrero</c:v>
                </c:pt>
                <c:pt idx="32">
                  <c:v>Baja California Sur</c:v>
                </c:pt>
              </c:strCache>
            </c:strRef>
          </c:cat>
          <c:val>
            <c:numRef>
              <c:f>'F30'!$B$6:$B$38</c:f>
              <c:numCache>
                <c:formatCode>0.0</c:formatCode>
                <c:ptCount val="33"/>
                <c:pt idx="0">
                  <c:v>-24.311683030000001</c:v>
                </c:pt>
                <c:pt idx="1">
                  <c:v>-18.397817509999999</c:v>
                </c:pt>
                <c:pt idx="2">
                  <c:v>-13.790507249999999</c:v>
                </c:pt>
                <c:pt idx="3">
                  <c:v>-13.25718372</c:v>
                </c:pt>
                <c:pt idx="4">
                  <c:v>-11.887722030000001</c:v>
                </c:pt>
                <c:pt idx="5">
                  <c:v>-7.0162044999999997</c:v>
                </c:pt>
                <c:pt idx="6">
                  <c:v>-6.8541472409999997</c:v>
                </c:pt>
                <c:pt idx="7">
                  <c:v>-5.3587327809999996</c:v>
                </c:pt>
                <c:pt idx="8">
                  <c:v>-4.7812702979999999</c:v>
                </c:pt>
                <c:pt idx="9">
                  <c:v>-4.7312225300000001</c:v>
                </c:pt>
                <c:pt idx="10">
                  <c:v>-4.5685769199999999</c:v>
                </c:pt>
                <c:pt idx="11">
                  <c:v>-2.8645851869999999</c:v>
                </c:pt>
                <c:pt idx="12">
                  <c:v>-2.7418700390000001</c:v>
                </c:pt>
                <c:pt idx="13">
                  <c:v>-2.5450163080000001</c:v>
                </c:pt>
                <c:pt idx="14">
                  <c:v>-2.5038938019999999</c:v>
                </c:pt>
                <c:pt idx="15">
                  <c:v>-2.3581306949999998</c:v>
                </c:pt>
                <c:pt idx="16">
                  <c:v>-1.328542922</c:v>
                </c:pt>
                <c:pt idx="17">
                  <c:v>-1.3272075670000001</c:v>
                </c:pt>
                <c:pt idx="18">
                  <c:v>-1.009325654</c:v>
                </c:pt>
                <c:pt idx="19">
                  <c:v>-0.70218624299999999</c:v>
                </c:pt>
                <c:pt idx="20">
                  <c:v>0.15944587199999999</c:v>
                </c:pt>
                <c:pt idx="21">
                  <c:v>0.27934530499999999</c:v>
                </c:pt>
                <c:pt idx="22">
                  <c:v>0.98699227899999997</c:v>
                </c:pt>
                <c:pt idx="23">
                  <c:v>1.0875205889999999</c:v>
                </c:pt>
                <c:pt idx="24">
                  <c:v>1.0878666699999999</c:v>
                </c:pt>
                <c:pt idx="25">
                  <c:v>1.3000375230000001</c:v>
                </c:pt>
                <c:pt idx="26">
                  <c:v>2.5602713060000002</c:v>
                </c:pt>
                <c:pt idx="27">
                  <c:v>2.6291532329999998</c:v>
                </c:pt>
                <c:pt idx="28">
                  <c:v>4.583858137</c:v>
                </c:pt>
                <c:pt idx="29">
                  <c:v>6.0307669500000003</c:v>
                </c:pt>
                <c:pt idx="30">
                  <c:v>8.6276027099999997</c:v>
                </c:pt>
                <c:pt idx="31">
                  <c:v>14.0373204</c:v>
                </c:pt>
                <c:pt idx="32">
                  <c:v>16.869176240000002</c:v>
                </c:pt>
              </c:numCache>
            </c:numRef>
          </c:val>
          <c:extLst>
            <c:ext xmlns:c16="http://schemas.microsoft.com/office/drawing/2014/chart" uri="{C3380CC4-5D6E-409C-BE32-E72D297353CC}">
              <c16:uniqueId val="{00000026-BAF6-43F2-BDE1-88BECA1A5B64}"/>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FBBB27"/>
            </a:solidFill>
            <a:ln>
              <a:noFill/>
            </a:ln>
            <a:effectLst/>
          </c:spPr>
          <c:invertIfNegative val="0"/>
          <c:dPt>
            <c:idx val="1"/>
            <c:invertIfNegative val="0"/>
            <c:bubble3D val="0"/>
            <c:spPr>
              <a:solidFill>
                <a:srgbClr val="7C878E"/>
              </a:solidFill>
              <a:ln>
                <a:noFill/>
              </a:ln>
              <a:effectLst/>
            </c:spPr>
            <c:extLst>
              <c:ext xmlns:c16="http://schemas.microsoft.com/office/drawing/2014/chart" uri="{C3380CC4-5D6E-409C-BE32-E72D297353CC}">
                <c16:uniqueId val="{00000001-044E-4A89-9FFF-766559BD1814}"/>
              </c:ext>
            </c:extLst>
          </c:dPt>
          <c:dPt>
            <c:idx val="2"/>
            <c:invertIfNegative val="0"/>
            <c:bubble3D val="0"/>
            <c:spPr>
              <a:solidFill>
                <a:srgbClr val="95682B"/>
              </a:solidFill>
              <a:ln>
                <a:noFill/>
              </a:ln>
              <a:effectLst/>
            </c:spPr>
            <c:extLst>
              <c:ext xmlns:c16="http://schemas.microsoft.com/office/drawing/2014/chart" uri="{C3380CC4-5D6E-409C-BE32-E72D297353CC}">
                <c16:uniqueId val="{00000003-044E-4A89-9FFF-766559BD1814}"/>
              </c:ext>
            </c:extLst>
          </c:dPt>
          <c:dPt>
            <c:idx val="6"/>
            <c:invertIfNegative val="0"/>
            <c:bubble3D val="0"/>
            <c:spPr>
              <a:solidFill>
                <a:srgbClr val="FBBB27"/>
              </a:solidFill>
              <a:ln>
                <a:noFill/>
              </a:ln>
              <a:effectLst/>
            </c:spPr>
            <c:extLst>
              <c:ext xmlns:c16="http://schemas.microsoft.com/office/drawing/2014/chart" uri="{C3380CC4-5D6E-409C-BE32-E72D297353CC}">
                <c16:uniqueId val="{00000005-044E-4A89-9FFF-766559BD1814}"/>
              </c:ext>
            </c:extLst>
          </c:dPt>
          <c:dPt>
            <c:idx val="10"/>
            <c:invertIfNegative val="0"/>
            <c:bubble3D val="0"/>
            <c:spPr>
              <a:solidFill>
                <a:srgbClr val="FBBB27"/>
              </a:solidFill>
              <a:ln>
                <a:noFill/>
              </a:ln>
              <a:effectLst/>
            </c:spPr>
            <c:extLst>
              <c:ext xmlns:c16="http://schemas.microsoft.com/office/drawing/2014/chart" uri="{C3380CC4-5D6E-409C-BE32-E72D297353CC}">
                <c16:uniqueId val="{00000007-044E-4A89-9FFF-766559BD1814}"/>
              </c:ext>
            </c:extLst>
          </c:dPt>
          <c:dPt>
            <c:idx val="14"/>
            <c:invertIfNegative val="0"/>
            <c:bubble3D val="0"/>
            <c:spPr>
              <a:solidFill>
                <a:srgbClr val="FBBB27"/>
              </a:solidFill>
              <a:ln>
                <a:noFill/>
              </a:ln>
              <a:effectLst/>
            </c:spPr>
            <c:extLst>
              <c:ext xmlns:c16="http://schemas.microsoft.com/office/drawing/2014/chart" uri="{C3380CC4-5D6E-409C-BE32-E72D297353CC}">
                <c16:uniqueId val="{00000009-044E-4A89-9FFF-766559BD1814}"/>
              </c:ext>
            </c:extLst>
          </c:dPt>
          <c:dPt>
            <c:idx val="18"/>
            <c:invertIfNegative val="0"/>
            <c:bubble3D val="0"/>
            <c:spPr>
              <a:solidFill>
                <a:srgbClr val="FBBB27"/>
              </a:solidFill>
              <a:ln>
                <a:noFill/>
              </a:ln>
              <a:effectLst/>
            </c:spPr>
            <c:extLst>
              <c:ext xmlns:c16="http://schemas.microsoft.com/office/drawing/2014/chart" uri="{C3380CC4-5D6E-409C-BE32-E72D297353CC}">
                <c16:uniqueId val="{0000000B-044E-4A89-9FFF-766559BD1814}"/>
              </c:ext>
            </c:extLst>
          </c:dPt>
          <c:dPt>
            <c:idx val="22"/>
            <c:invertIfNegative val="0"/>
            <c:bubble3D val="0"/>
            <c:spPr>
              <a:solidFill>
                <a:srgbClr val="FBBB27"/>
              </a:solidFill>
              <a:ln>
                <a:noFill/>
              </a:ln>
              <a:effectLst/>
            </c:spPr>
            <c:extLst>
              <c:ext xmlns:c16="http://schemas.microsoft.com/office/drawing/2014/chart" uri="{C3380CC4-5D6E-409C-BE32-E72D297353CC}">
                <c16:uniqueId val="{0000000D-044E-4A89-9FFF-766559BD1814}"/>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'F31'!$B$6:$B$8</c:f>
              <c:strCache>
                <c:ptCount val="3"/>
                <c:pt idx="0">
                  <c:v>Actividades secundarias</c:v>
                </c:pt>
                <c:pt idx="1">
                  <c:v>Industria de la construcción</c:v>
                </c:pt>
                <c:pt idx="2">
                  <c:v>Industrias manufactureras </c:v>
                </c:pt>
              </c:strCache>
            </c:strRef>
          </c:cat>
          <c:val>
            <c:numRef>
              <c:f>'F31'!$C$6:$C$8</c:f>
              <c:numCache>
                <c:formatCode>0.0</c:formatCode>
                <c:ptCount val="3"/>
                <c:pt idx="0">
                  <c:v>0.15944587199999999</c:v>
                </c:pt>
                <c:pt idx="1">
                  <c:v>15.70475834</c:v>
                </c:pt>
                <c:pt idx="2">
                  <c:v>-4.650773955</c:v>
                </c:pt>
              </c:numCache>
            </c:numRef>
          </c:val>
          <c:extLst>
            <c:ext xmlns:c16="http://schemas.microsoft.com/office/drawing/2014/chart" uri="{C3380CC4-5D6E-409C-BE32-E72D297353CC}">
              <c16:uniqueId val="{0000000E-044E-4A89-9FFF-766559BD1814}"/>
            </c:ext>
          </c:extLst>
        </c:ser>
        <c:dLbls>
          <c:dLblPos val="outEnd"/>
          <c:showLegendKey val="0"/>
          <c:showVal val="1"/>
          <c:showCatName val="0"/>
          <c:showSerName val="0"/>
          <c:showPercent val="0"/>
          <c:showBubbleSize val="0"/>
        </c:dLbls>
        <c:gapWidth val="50"/>
        <c:overlap val="-27"/>
        <c:axId val="540025024"/>
        <c:axId val="540032240"/>
      </c:bar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1"/>
        <c:axPos val="l"/>
        <c:numFmt formatCode="0.0" sourceLinked="1"/>
        <c:majorTickMark val="none"/>
        <c:minorTickMark val="none"/>
        <c:tickLblPos val="nextTo"/>
        <c:crossAx val="540025024"/>
        <c:crosses val="autoZero"/>
        <c:crossBetween val="between"/>
      </c:valAx>
      <c:spPr>
        <a:noFill/>
        <a:ln>
          <a:noFill/>
        </a:ln>
        <a:effectLst/>
      </c:spPr>
    </c:plotArea>
    <c:plotVisOnly val="1"/>
    <c:dispBlanksAs val="gap"/>
    <c:showDLblsOverMax val="0"/>
  </c:chart>
  <c:spPr>
    <a:solidFill>
      <a:schemeClr val="bg1"/>
    </a:solidFill>
    <a:ln w="9525" cap="flat" cmpd="sng" algn="ctr">
      <a:solidFill>
        <a:srgbClr val="D9D9D9"/>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'F32'!$C$5</c:f>
              <c:strCache>
                <c:ptCount val="1"/>
                <c:pt idx="0">
                  <c:v>Variación</c:v>
                </c:pt>
              </c:strCache>
            </c:strRef>
          </c:tx>
          <c:spPr>
            <a:solidFill>
              <a:srgbClr val="AFABAB"/>
            </a:solidFill>
            <a:ln>
              <a:noFill/>
            </a:ln>
            <a:effectLst/>
          </c:spPr>
          <c:invertIfNegative val="0"/>
          <c:dPt>
            <c:idx val="9"/>
            <c:invertIfNegative val="0"/>
            <c:bubble3D val="0"/>
            <c:spPr>
              <a:solidFill>
                <a:srgbClr val="AFABAB"/>
              </a:solidFill>
              <a:ln>
                <a:noFill/>
              </a:ln>
              <a:effectLst/>
            </c:spPr>
            <c:extLst>
              <c:ext xmlns:c16="http://schemas.microsoft.com/office/drawing/2014/chart" uri="{C3380CC4-5D6E-409C-BE32-E72D297353CC}">
                <c16:uniqueId val="{00000001-7CD4-4FD5-A282-7135DF97251E}"/>
              </c:ext>
            </c:extLst>
          </c:dPt>
          <c:dPt>
            <c:idx val="21"/>
            <c:invertIfNegative val="0"/>
            <c:bubble3D val="0"/>
            <c:spPr>
              <a:solidFill>
                <a:srgbClr val="AFABAB"/>
              </a:solidFill>
              <a:ln>
                <a:noFill/>
              </a:ln>
              <a:effectLst/>
            </c:spPr>
            <c:extLst>
              <c:ext xmlns:c16="http://schemas.microsoft.com/office/drawing/2014/chart" uri="{C3380CC4-5D6E-409C-BE32-E72D297353CC}">
                <c16:uniqueId val="{00000003-7CD4-4FD5-A282-7135DF97251E}"/>
              </c:ext>
            </c:extLst>
          </c:dPt>
          <c:dPt>
            <c:idx val="33"/>
            <c:invertIfNegative val="0"/>
            <c:bubble3D val="0"/>
            <c:spPr>
              <a:solidFill>
                <a:srgbClr val="AFABAB"/>
              </a:solidFill>
              <a:ln>
                <a:noFill/>
              </a:ln>
              <a:effectLst/>
            </c:spPr>
            <c:extLst>
              <c:ext xmlns:c16="http://schemas.microsoft.com/office/drawing/2014/chart" uri="{C3380CC4-5D6E-409C-BE32-E72D297353CC}">
                <c16:uniqueId val="{00000005-7CD4-4FD5-A282-7135DF97251E}"/>
              </c:ext>
            </c:extLst>
          </c:dPt>
          <c:dPt>
            <c:idx val="45"/>
            <c:invertIfNegative val="0"/>
            <c:bubble3D val="0"/>
            <c:spPr>
              <a:solidFill>
                <a:srgbClr val="AFABAB"/>
              </a:solidFill>
              <a:ln>
                <a:noFill/>
              </a:ln>
              <a:effectLst/>
            </c:spPr>
            <c:extLst>
              <c:ext xmlns:c16="http://schemas.microsoft.com/office/drawing/2014/chart" uri="{C3380CC4-5D6E-409C-BE32-E72D297353CC}">
                <c16:uniqueId val="{00000007-7CD4-4FD5-A282-7135DF97251E}"/>
              </c:ext>
            </c:extLst>
          </c:dPt>
          <c:dPt>
            <c:idx val="57"/>
            <c:invertIfNegative val="0"/>
            <c:bubble3D val="0"/>
            <c:spPr>
              <a:solidFill>
                <a:srgbClr val="AFABAB"/>
              </a:solidFill>
              <a:ln>
                <a:noFill/>
              </a:ln>
              <a:effectLst/>
            </c:spPr>
            <c:extLst>
              <c:ext xmlns:c16="http://schemas.microsoft.com/office/drawing/2014/chart" uri="{C3380CC4-5D6E-409C-BE32-E72D297353CC}">
                <c16:uniqueId val="{00000009-7CD4-4FD5-A282-7135DF97251E}"/>
              </c:ext>
            </c:extLst>
          </c:dPt>
          <c:dPt>
            <c:idx val="69"/>
            <c:invertIfNegative val="0"/>
            <c:bubble3D val="0"/>
            <c:spPr>
              <a:solidFill>
                <a:srgbClr val="AFABAB"/>
              </a:solidFill>
              <a:ln>
                <a:noFill/>
              </a:ln>
              <a:effectLst/>
            </c:spPr>
            <c:extLst>
              <c:ext xmlns:c16="http://schemas.microsoft.com/office/drawing/2014/chart" uri="{C3380CC4-5D6E-409C-BE32-E72D297353CC}">
                <c16:uniqueId val="{0000000B-7CD4-4FD5-A282-7135DF97251E}"/>
              </c:ext>
            </c:extLst>
          </c:dPt>
          <c:dPt>
            <c:idx val="71"/>
            <c:invertIfNegative val="0"/>
            <c:bubble3D val="0"/>
            <c:spPr>
              <a:solidFill>
                <a:srgbClr val="FBBB27"/>
              </a:solidFill>
              <a:ln>
                <a:noFill/>
              </a:ln>
              <a:effectLst/>
            </c:spPr>
            <c:extLst>
              <c:ext xmlns:c16="http://schemas.microsoft.com/office/drawing/2014/chart" uri="{C3380CC4-5D6E-409C-BE32-E72D297353CC}">
                <c16:uniqueId val="{0000000D-7CD4-4FD5-A282-7135DF97251E}"/>
              </c:ext>
            </c:extLst>
          </c:dPt>
          <c:cat>
            <c:multiLvlStrRef>
              <c:f>'F32'!$A$6:$B$77</c:f>
              <c:multiLvlStrCache>
                <c:ptCount val="72"/>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lvl>
                <c:lvl>
                  <c:pt idx="0">
                    <c:v>2013</c:v>
                  </c:pt>
                  <c:pt idx="12">
                    <c:v>2014</c:v>
                  </c:pt>
                  <c:pt idx="24">
                    <c:v>2015</c:v>
                  </c:pt>
                  <c:pt idx="36">
                    <c:v>2016</c:v>
                  </c:pt>
                  <c:pt idx="48">
                    <c:v>2017</c:v>
                  </c:pt>
                  <c:pt idx="60">
                    <c:v>2018</c:v>
                  </c:pt>
                </c:lvl>
              </c:multiLvlStrCache>
            </c:multiLvlStrRef>
          </c:cat>
          <c:val>
            <c:numRef>
              <c:f>'F32'!$C$6:$C$77</c:f>
              <c:numCache>
                <c:formatCode>0.0</c:formatCode>
                <c:ptCount val="72"/>
                <c:pt idx="0">
                  <c:v>-6.2946985089999998</c:v>
                </c:pt>
                <c:pt idx="1">
                  <c:v>10.631087470000001</c:v>
                </c:pt>
                <c:pt idx="2">
                  <c:v>0.44468817599999999</c:v>
                </c:pt>
                <c:pt idx="3">
                  <c:v>5.6009550910000003</c:v>
                </c:pt>
                <c:pt idx="4">
                  <c:v>4.2978754639999996</c:v>
                </c:pt>
                <c:pt idx="5">
                  <c:v>-0.16756844200000001</c:v>
                </c:pt>
                <c:pt idx="6">
                  <c:v>-11.09942813</c:v>
                </c:pt>
                <c:pt idx="7">
                  <c:v>-4.2001334190000001</c:v>
                </c:pt>
                <c:pt idx="8">
                  <c:v>-7.4873142399999999</c:v>
                </c:pt>
                <c:pt idx="9">
                  <c:v>2.8819355350000002</c:v>
                </c:pt>
                <c:pt idx="10">
                  <c:v>-4.3323704349999996</c:v>
                </c:pt>
                <c:pt idx="11">
                  <c:v>3.6807463999999998E-2</c:v>
                </c:pt>
                <c:pt idx="12">
                  <c:v>-9.9686336390000001</c:v>
                </c:pt>
                <c:pt idx="13">
                  <c:v>-11.97980879</c:v>
                </c:pt>
                <c:pt idx="14">
                  <c:v>-1.3478236640000001</c:v>
                </c:pt>
                <c:pt idx="15">
                  <c:v>-3.394147851</c:v>
                </c:pt>
                <c:pt idx="16">
                  <c:v>0.419464367</c:v>
                </c:pt>
                <c:pt idx="17">
                  <c:v>3.103936992</c:v>
                </c:pt>
                <c:pt idx="18">
                  <c:v>-4.2206526850000001</c:v>
                </c:pt>
                <c:pt idx="19">
                  <c:v>-1.4909627089999999</c:v>
                </c:pt>
                <c:pt idx="20">
                  <c:v>-7.8904593170000004</c:v>
                </c:pt>
                <c:pt idx="21">
                  <c:v>1.2074878710000001</c:v>
                </c:pt>
                <c:pt idx="22">
                  <c:v>-4.1801030949999998</c:v>
                </c:pt>
                <c:pt idx="23">
                  <c:v>3.0748318750000001</c:v>
                </c:pt>
                <c:pt idx="24">
                  <c:v>8.3263682039999996</c:v>
                </c:pt>
                <c:pt idx="25">
                  <c:v>-3.815746356</c:v>
                </c:pt>
                <c:pt idx="26">
                  <c:v>-0.75843015000000003</c:v>
                </c:pt>
                <c:pt idx="27">
                  <c:v>6.3798649530000002</c:v>
                </c:pt>
                <c:pt idx="28">
                  <c:v>6.3734633780000003</c:v>
                </c:pt>
                <c:pt idx="29">
                  <c:v>10.459112080000001</c:v>
                </c:pt>
                <c:pt idx="30">
                  <c:v>26.428442759999999</c:v>
                </c:pt>
                <c:pt idx="31">
                  <c:v>22.715573039999999</c:v>
                </c:pt>
                <c:pt idx="32">
                  <c:v>46.942008219999998</c:v>
                </c:pt>
                <c:pt idx="33">
                  <c:v>-1.975609433</c:v>
                </c:pt>
                <c:pt idx="34">
                  <c:v>5.229559107</c:v>
                </c:pt>
                <c:pt idx="35">
                  <c:v>3.7026915499999999</c:v>
                </c:pt>
                <c:pt idx="36">
                  <c:v>16.417035670000001</c:v>
                </c:pt>
                <c:pt idx="37">
                  <c:v>16.183690639999998</c:v>
                </c:pt>
                <c:pt idx="38">
                  <c:v>9.4570484290000003</c:v>
                </c:pt>
                <c:pt idx="39">
                  <c:v>6.1458599380000001</c:v>
                </c:pt>
                <c:pt idx="40">
                  <c:v>4.4971673059999997</c:v>
                </c:pt>
                <c:pt idx="41">
                  <c:v>1.5468744619999999</c:v>
                </c:pt>
                <c:pt idx="42">
                  <c:v>-16.950821439999999</c:v>
                </c:pt>
                <c:pt idx="43">
                  <c:v>-11.213649289999999</c:v>
                </c:pt>
                <c:pt idx="44">
                  <c:v>-16.236561200000001</c:v>
                </c:pt>
                <c:pt idx="45">
                  <c:v>11.173417239999999</c:v>
                </c:pt>
                <c:pt idx="46">
                  <c:v>15.52752755</c:v>
                </c:pt>
                <c:pt idx="47">
                  <c:v>3.0954840579999998</c:v>
                </c:pt>
                <c:pt idx="48">
                  <c:v>5.9946941770000004</c:v>
                </c:pt>
                <c:pt idx="49">
                  <c:v>8.7603708559999998</c:v>
                </c:pt>
                <c:pt idx="50">
                  <c:v>12.03710931</c:v>
                </c:pt>
                <c:pt idx="51">
                  <c:v>-4.2325247969999999</c:v>
                </c:pt>
                <c:pt idx="52">
                  <c:v>6.5594095320000001</c:v>
                </c:pt>
                <c:pt idx="53">
                  <c:v>0.67287811500000005</c:v>
                </c:pt>
                <c:pt idx="54">
                  <c:v>3.704853645</c:v>
                </c:pt>
                <c:pt idx="55">
                  <c:v>-7.4794166999999995E-2</c:v>
                </c:pt>
                <c:pt idx="56">
                  <c:v>2.397645764</c:v>
                </c:pt>
                <c:pt idx="57">
                  <c:v>-8.2226647239999995</c:v>
                </c:pt>
                <c:pt idx="58">
                  <c:v>-5.1418446790000001</c:v>
                </c:pt>
                <c:pt idx="59">
                  <c:v>5.1928116620000004</c:v>
                </c:pt>
                <c:pt idx="60">
                  <c:v>2.9433785970000002</c:v>
                </c:pt>
                <c:pt idx="61">
                  <c:v>-8.3612799039999999</c:v>
                </c:pt>
                <c:pt idx="62">
                  <c:v>-6.1953008089999999</c:v>
                </c:pt>
                <c:pt idx="63">
                  <c:v>0.14821982</c:v>
                </c:pt>
                <c:pt idx="64">
                  <c:v>-14.14039416</c:v>
                </c:pt>
                <c:pt idx="65">
                  <c:v>-5.8201365579999997</c:v>
                </c:pt>
                <c:pt idx="66">
                  <c:v>4.6556742900000003</c:v>
                </c:pt>
                <c:pt idx="67">
                  <c:v>7.866739119</c:v>
                </c:pt>
                <c:pt idx="68">
                  <c:v>-4.5786845190000003</c:v>
                </c:pt>
                <c:pt idx="69">
                  <c:v>16.832736199999999</c:v>
                </c:pt>
                <c:pt idx="70">
                  <c:v>2.169125529</c:v>
                </c:pt>
                <c:pt idx="71">
                  <c:v>15.70475834</c:v>
                </c:pt>
              </c:numCache>
            </c:numRef>
          </c:val>
          <c:extLst>
            <c:ext xmlns:c16="http://schemas.microsoft.com/office/drawing/2014/chart" uri="{C3380CC4-5D6E-409C-BE32-E72D297353CC}">
              <c16:uniqueId val="{0000000E-7CD4-4FD5-A282-7135DF97251E}"/>
            </c:ext>
          </c:extLst>
        </c:ser>
        <c:dLbls>
          <c:showLegendKey val="0"/>
          <c:showVal val="0"/>
          <c:showCatName val="0"/>
          <c:showSerName val="0"/>
          <c:showPercent val="0"/>
          <c:showBubbleSize val="0"/>
        </c:dLbls>
        <c:gapWidth val="50"/>
        <c:overlap val="-27"/>
        <c:axId val="540025024"/>
        <c:axId val="540032240"/>
      </c:barChart>
      <c:lineChart>
        <c:grouping val="standard"/>
        <c:varyColors val="0"/>
        <c:ser>
          <c:idx val="1"/>
          <c:order val="1"/>
          <c:tx>
            <c:strRef>
              <c:f>'F32'!$D$5</c:f>
              <c:strCache>
                <c:ptCount val="1"/>
                <c:pt idx="0">
                  <c:v>Variación promedio</c:v>
                </c:pt>
              </c:strCache>
            </c:strRef>
          </c:tx>
          <c:spPr>
            <a:ln w="28575" cap="rnd">
              <a:solidFill>
                <a:srgbClr val="60686D"/>
              </a:solidFill>
              <a:round/>
            </a:ln>
            <a:effectLst/>
          </c:spPr>
          <c:marker>
            <c:symbol val="none"/>
          </c:marker>
          <c:cat>
            <c:multiLvlStrRef>
              <c:f>'F32'!$A$6:$B$77</c:f>
              <c:multiLvlStrCache>
                <c:ptCount val="72"/>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lvl>
                <c:lvl>
                  <c:pt idx="0">
                    <c:v>2013</c:v>
                  </c:pt>
                  <c:pt idx="12">
                    <c:v>2014</c:v>
                  </c:pt>
                  <c:pt idx="24">
                    <c:v>2015</c:v>
                  </c:pt>
                  <c:pt idx="36">
                    <c:v>2016</c:v>
                  </c:pt>
                  <c:pt idx="48">
                    <c:v>2017</c:v>
                  </c:pt>
                  <c:pt idx="60">
                    <c:v>2018</c:v>
                  </c:pt>
                </c:lvl>
              </c:multiLvlStrCache>
            </c:multiLvlStrRef>
          </c:cat>
          <c:val>
            <c:numRef>
              <c:f>'F32'!$D$6:$D$77</c:f>
              <c:numCache>
                <c:formatCode>0.0</c:formatCode>
                <c:ptCount val="72"/>
                <c:pt idx="0">
                  <c:v>1.2791846654166701</c:v>
                </c:pt>
                <c:pt idx="1">
                  <c:v>1.8970455079999999</c:v>
                </c:pt>
                <c:pt idx="2">
                  <c:v>0.99112137433333303</c:v>
                </c:pt>
                <c:pt idx="3">
                  <c:v>1.8028109214166701</c:v>
                </c:pt>
                <c:pt idx="4">
                  <c:v>1.81515879341667</c:v>
                </c:pt>
                <c:pt idx="5">
                  <c:v>1.96126835458333</c:v>
                </c:pt>
                <c:pt idx="6">
                  <c:v>0.2964403135</c:v>
                </c:pt>
                <c:pt idx="7">
                  <c:v>-0.73651210983333304</c:v>
                </c:pt>
                <c:pt idx="8">
                  <c:v>-2.0082536449999999</c:v>
                </c:pt>
                <c:pt idx="9">
                  <c:v>-1.41148406</c:v>
                </c:pt>
                <c:pt idx="10">
                  <c:v>-1.19188530775</c:v>
                </c:pt>
                <c:pt idx="11">
                  <c:v>-0.80734699791666698</c:v>
                </c:pt>
                <c:pt idx="12">
                  <c:v>-1.11350825875</c:v>
                </c:pt>
                <c:pt idx="13">
                  <c:v>-2.9977496137499999</c:v>
                </c:pt>
                <c:pt idx="14">
                  <c:v>-3.1471256004166701</c:v>
                </c:pt>
                <c:pt idx="15">
                  <c:v>-3.89671751225</c:v>
                </c:pt>
                <c:pt idx="16">
                  <c:v>-4.2199184369999996</c:v>
                </c:pt>
                <c:pt idx="17">
                  <c:v>-3.94729298416667</c:v>
                </c:pt>
                <c:pt idx="18">
                  <c:v>-3.3740616970833299</c:v>
                </c:pt>
                <c:pt idx="19">
                  <c:v>-3.1482974712499998</c:v>
                </c:pt>
                <c:pt idx="20">
                  <c:v>-3.18189289433333</c:v>
                </c:pt>
                <c:pt idx="21">
                  <c:v>-3.3214301996666702</c:v>
                </c:pt>
                <c:pt idx="22">
                  <c:v>-3.3087412546666699</c:v>
                </c:pt>
                <c:pt idx="23">
                  <c:v>-3.0555725537499998</c:v>
                </c:pt>
                <c:pt idx="24">
                  <c:v>-1.5309890668333299</c:v>
                </c:pt>
                <c:pt idx="25">
                  <c:v>-0.85065053066666696</c:v>
                </c:pt>
                <c:pt idx="26">
                  <c:v>-0.80153440450000002</c:v>
                </c:pt>
                <c:pt idx="27">
                  <c:v>1.29666625E-2</c:v>
                </c:pt>
                <c:pt idx="28">
                  <c:v>0.50913324675000005</c:v>
                </c:pt>
                <c:pt idx="29">
                  <c:v>1.1220645040833299</c:v>
                </c:pt>
                <c:pt idx="30">
                  <c:v>3.67615579116667</c:v>
                </c:pt>
                <c:pt idx="31">
                  <c:v>5.6933671035833298</c:v>
                </c:pt>
                <c:pt idx="32">
                  <c:v>10.2627393983333</c:v>
                </c:pt>
                <c:pt idx="33">
                  <c:v>9.9974812896666698</c:v>
                </c:pt>
                <c:pt idx="34">
                  <c:v>10.7816198065</c:v>
                </c:pt>
                <c:pt idx="35">
                  <c:v>10.833941446083299</c:v>
                </c:pt>
                <c:pt idx="36">
                  <c:v>11.5081637349167</c:v>
                </c:pt>
                <c:pt idx="37">
                  <c:v>13.174783484583299</c:v>
                </c:pt>
                <c:pt idx="38">
                  <c:v>14.026073366166701</c:v>
                </c:pt>
                <c:pt idx="39">
                  <c:v>14.00657294825</c:v>
                </c:pt>
                <c:pt idx="40">
                  <c:v>13.85021494225</c:v>
                </c:pt>
                <c:pt idx="41">
                  <c:v>13.107528474083299</c:v>
                </c:pt>
                <c:pt idx="42">
                  <c:v>9.4925897907499994</c:v>
                </c:pt>
                <c:pt idx="43">
                  <c:v>6.6651545965833296</c:v>
                </c:pt>
                <c:pt idx="44">
                  <c:v>1.40027381158333</c:v>
                </c:pt>
                <c:pt idx="45">
                  <c:v>2.49602603433333</c:v>
                </c:pt>
                <c:pt idx="46">
                  <c:v>3.3541900712500001</c:v>
                </c:pt>
                <c:pt idx="47">
                  <c:v>3.30358944691667</c:v>
                </c:pt>
                <c:pt idx="48">
                  <c:v>2.4350609891666699</c:v>
                </c:pt>
                <c:pt idx="49">
                  <c:v>1.81645100716667</c:v>
                </c:pt>
                <c:pt idx="50">
                  <c:v>2.0314560805833302</c:v>
                </c:pt>
                <c:pt idx="51">
                  <c:v>1.1665906859999999</c:v>
                </c:pt>
                <c:pt idx="52">
                  <c:v>1.33844420483333</c:v>
                </c:pt>
                <c:pt idx="53">
                  <c:v>1.2656111759166699</c:v>
                </c:pt>
                <c:pt idx="54">
                  <c:v>2.9869174329999999</c:v>
                </c:pt>
                <c:pt idx="55">
                  <c:v>3.9151553599166702</c:v>
                </c:pt>
                <c:pt idx="56">
                  <c:v>5.4680059402500003</c:v>
                </c:pt>
                <c:pt idx="57">
                  <c:v>3.8516657765833302</c:v>
                </c:pt>
                <c:pt idx="58">
                  <c:v>2.12921809083333</c:v>
                </c:pt>
                <c:pt idx="59">
                  <c:v>2.3039953911666702</c:v>
                </c:pt>
                <c:pt idx="60">
                  <c:v>2.04971909283333</c:v>
                </c:pt>
                <c:pt idx="61">
                  <c:v>0.62291486283333297</c:v>
                </c:pt>
                <c:pt idx="62">
                  <c:v>-0.89645264708333305</c:v>
                </c:pt>
                <c:pt idx="63">
                  <c:v>-0.53139059566666702</c:v>
                </c:pt>
                <c:pt idx="64">
                  <c:v>-2.2563742366666699</c:v>
                </c:pt>
                <c:pt idx="65">
                  <c:v>-2.7974587927500001</c:v>
                </c:pt>
                <c:pt idx="66">
                  <c:v>-2.7182237389999999</c:v>
                </c:pt>
                <c:pt idx="67">
                  <c:v>-2.0564292984999999</c:v>
                </c:pt>
                <c:pt idx="68">
                  <c:v>-2.6377901554166701</c:v>
                </c:pt>
                <c:pt idx="69">
                  <c:v>-0.54984007841666704</c:v>
                </c:pt>
                <c:pt idx="70">
                  <c:v>5.9407438916666701E-2</c:v>
                </c:pt>
                <c:pt idx="71">
                  <c:v>0.93540299541666705</c:v>
                </c:pt>
              </c:numCache>
            </c:numRef>
          </c:val>
          <c:smooth val="0"/>
          <c:extLst>
            <c:ext xmlns:c16="http://schemas.microsoft.com/office/drawing/2014/chart" uri="{C3380CC4-5D6E-409C-BE32-E72D297353CC}">
              <c16:uniqueId val="{0000000F-7CD4-4FD5-A282-7135DF97251E}"/>
            </c:ext>
          </c:extLst>
        </c:ser>
        <c:dLbls>
          <c:showLegendKey val="0"/>
          <c:showVal val="0"/>
          <c:showCatName val="0"/>
          <c:showSerName val="0"/>
          <c:showPercent val="0"/>
          <c:showBubbleSize val="0"/>
        </c:dLbls>
        <c:marker val="1"/>
        <c:smooth val="0"/>
        <c:axId val="540025024"/>
        <c:axId val="540032240"/>
      </c:line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majorGridlines>
          <c:spPr>
            <a:ln w="9525" cap="flat" cmpd="sng" algn="ctr">
              <a:solidFill>
                <a:srgbClr val="D9D9D9"/>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5A3A-4E52-AB2E-2384FE924B68}"/>
              </c:ext>
            </c:extLst>
          </c:dPt>
          <c:dPt>
            <c:idx val="1"/>
            <c:invertIfNegative val="0"/>
            <c:bubble3D val="0"/>
            <c:spPr>
              <a:solidFill>
                <a:srgbClr val="7C878E"/>
              </a:solidFill>
              <a:ln>
                <a:noFill/>
              </a:ln>
              <a:effectLst/>
            </c:spPr>
            <c:extLst>
              <c:ext xmlns:c16="http://schemas.microsoft.com/office/drawing/2014/chart" uri="{C3380CC4-5D6E-409C-BE32-E72D297353CC}">
                <c16:uniqueId val="{00000003-5A3A-4E52-AB2E-2384FE924B68}"/>
              </c:ext>
            </c:extLst>
          </c:dPt>
          <c:dPt>
            <c:idx val="2"/>
            <c:invertIfNegative val="0"/>
            <c:bubble3D val="0"/>
            <c:spPr>
              <a:solidFill>
                <a:srgbClr val="7C878E"/>
              </a:solidFill>
              <a:ln>
                <a:noFill/>
              </a:ln>
              <a:effectLst/>
            </c:spPr>
            <c:extLst>
              <c:ext xmlns:c16="http://schemas.microsoft.com/office/drawing/2014/chart" uri="{C3380CC4-5D6E-409C-BE32-E72D297353CC}">
                <c16:uniqueId val="{00000005-5A3A-4E52-AB2E-2384FE924B68}"/>
              </c:ext>
            </c:extLst>
          </c:dPt>
          <c:dPt>
            <c:idx val="3"/>
            <c:invertIfNegative val="0"/>
            <c:bubble3D val="0"/>
            <c:spPr>
              <a:solidFill>
                <a:srgbClr val="7C878E"/>
              </a:solidFill>
              <a:ln>
                <a:noFill/>
              </a:ln>
              <a:effectLst/>
            </c:spPr>
            <c:extLst>
              <c:ext xmlns:c16="http://schemas.microsoft.com/office/drawing/2014/chart" uri="{C3380CC4-5D6E-409C-BE32-E72D297353CC}">
                <c16:uniqueId val="{00000007-5A3A-4E52-AB2E-2384FE924B68}"/>
              </c:ext>
            </c:extLst>
          </c:dPt>
          <c:dPt>
            <c:idx val="4"/>
            <c:invertIfNegative val="0"/>
            <c:bubble3D val="0"/>
            <c:spPr>
              <a:solidFill>
                <a:srgbClr val="7C878E"/>
              </a:solidFill>
              <a:ln>
                <a:noFill/>
              </a:ln>
              <a:effectLst/>
            </c:spPr>
            <c:extLst>
              <c:ext xmlns:c16="http://schemas.microsoft.com/office/drawing/2014/chart" uri="{C3380CC4-5D6E-409C-BE32-E72D297353CC}">
                <c16:uniqueId val="{00000009-5A3A-4E52-AB2E-2384FE924B68}"/>
              </c:ext>
            </c:extLst>
          </c:dPt>
          <c:dPt>
            <c:idx val="5"/>
            <c:invertIfNegative val="0"/>
            <c:bubble3D val="0"/>
            <c:spPr>
              <a:solidFill>
                <a:srgbClr val="7C878E"/>
              </a:solidFill>
              <a:ln>
                <a:noFill/>
              </a:ln>
              <a:effectLst/>
            </c:spPr>
            <c:extLst>
              <c:ext xmlns:c16="http://schemas.microsoft.com/office/drawing/2014/chart" uri="{C3380CC4-5D6E-409C-BE32-E72D297353CC}">
                <c16:uniqueId val="{0000000B-5A3A-4E52-AB2E-2384FE924B68}"/>
              </c:ext>
            </c:extLst>
          </c:dPt>
          <c:dPt>
            <c:idx val="6"/>
            <c:invertIfNegative val="0"/>
            <c:bubble3D val="0"/>
            <c:spPr>
              <a:solidFill>
                <a:srgbClr val="7C878E"/>
              </a:solidFill>
              <a:ln>
                <a:noFill/>
              </a:ln>
              <a:effectLst/>
            </c:spPr>
            <c:extLst>
              <c:ext xmlns:c16="http://schemas.microsoft.com/office/drawing/2014/chart" uri="{C3380CC4-5D6E-409C-BE32-E72D297353CC}">
                <c16:uniqueId val="{0000000D-5A3A-4E52-AB2E-2384FE924B68}"/>
              </c:ext>
            </c:extLst>
          </c:dPt>
          <c:dPt>
            <c:idx val="7"/>
            <c:invertIfNegative val="0"/>
            <c:bubble3D val="0"/>
            <c:spPr>
              <a:solidFill>
                <a:srgbClr val="7C878E"/>
              </a:solidFill>
              <a:ln>
                <a:noFill/>
              </a:ln>
              <a:effectLst/>
            </c:spPr>
            <c:extLst>
              <c:ext xmlns:c16="http://schemas.microsoft.com/office/drawing/2014/chart" uri="{C3380CC4-5D6E-409C-BE32-E72D297353CC}">
                <c16:uniqueId val="{0000000F-5A3A-4E52-AB2E-2384FE924B68}"/>
              </c:ext>
            </c:extLst>
          </c:dPt>
          <c:dPt>
            <c:idx val="8"/>
            <c:invertIfNegative val="0"/>
            <c:bubble3D val="0"/>
            <c:spPr>
              <a:solidFill>
                <a:srgbClr val="7C878E"/>
              </a:solidFill>
              <a:ln>
                <a:noFill/>
              </a:ln>
              <a:effectLst/>
            </c:spPr>
            <c:extLst>
              <c:ext xmlns:c16="http://schemas.microsoft.com/office/drawing/2014/chart" uri="{C3380CC4-5D6E-409C-BE32-E72D297353CC}">
                <c16:uniqueId val="{00000011-5A3A-4E52-AB2E-2384FE924B68}"/>
              </c:ext>
            </c:extLst>
          </c:dPt>
          <c:dPt>
            <c:idx val="9"/>
            <c:invertIfNegative val="0"/>
            <c:bubble3D val="0"/>
            <c:spPr>
              <a:solidFill>
                <a:srgbClr val="7C878E"/>
              </a:solidFill>
              <a:ln>
                <a:noFill/>
              </a:ln>
              <a:effectLst/>
            </c:spPr>
            <c:extLst>
              <c:ext xmlns:c16="http://schemas.microsoft.com/office/drawing/2014/chart" uri="{C3380CC4-5D6E-409C-BE32-E72D297353CC}">
                <c16:uniqueId val="{00000013-5A3A-4E52-AB2E-2384FE924B68}"/>
              </c:ext>
            </c:extLst>
          </c:dPt>
          <c:dPt>
            <c:idx val="10"/>
            <c:invertIfNegative val="0"/>
            <c:bubble3D val="0"/>
            <c:spPr>
              <a:solidFill>
                <a:srgbClr val="7C878E"/>
              </a:solidFill>
              <a:ln>
                <a:noFill/>
              </a:ln>
              <a:effectLst/>
            </c:spPr>
            <c:extLst>
              <c:ext xmlns:c16="http://schemas.microsoft.com/office/drawing/2014/chart" uri="{C3380CC4-5D6E-409C-BE32-E72D297353CC}">
                <c16:uniqueId val="{00000015-5A3A-4E52-AB2E-2384FE924B68}"/>
              </c:ext>
            </c:extLst>
          </c:dPt>
          <c:dPt>
            <c:idx val="11"/>
            <c:invertIfNegative val="0"/>
            <c:bubble3D val="0"/>
            <c:spPr>
              <a:solidFill>
                <a:srgbClr val="7C878E"/>
              </a:solidFill>
              <a:ln>
                <a:noFill/>
              </a:ln>
              <a:effectLst/>
            </c:spPr>
            <c:extLst>
              <c:ext xmlns:c16="http://schemas.microsoft.com/office/drawing/2014/chart" uri="{C3380CC4-5D6E-409C-BE32-E72D297353CC}">
                <c16:uniqueId val="{00000017-5A3A-4E52-AB2E-2384FE924B68}"/>
              </c:ext>
            </c:extLst>
          </c:dPt>
          <c:dPt>
            <c:idx val="12"/>
            <c:invertIfNegative val="0"/>
            <c:bubble3D val="0"/>
            <c:spPr>
              <a:solidFill>
                <a:srgbClr val="7C878E"/>
              </a:solidFill>
              <a:ln>
                <a:noFill/>
              </a:ln>
              <a:effectLst/>
            </c:spPr>
            <c:extLst>
              <c:ext xmlns:c16="http://schemas.microsoft.com/office/drawing/2014/chart" uri="{C3380CC4-5D6E-409C-BE32-E72D297353CC}">
                <c16:uniqueId val="{00000019-5A3A-4E52-AB2E-2384FE924B68}"/>
              </c:ext>
            </c:extLst>
          </c:dPt>
          <c:dPt>
            <c:idx val="13"/>
            <c:invertIfNegative val="0"/>
            <c:bubble3D val="0"/>
            <c:spPr>
              <a:solidFill>
                <a:srgbClr val="7C878E"/>
              </a:solidFill>
              <a:ln>
                <a:noFill/>
              </a:ln>
              <a:effectLst/>
            </c:spPr>
            <c:extLst>
              <c:ext xmlns:c16="http://schemas.microsoft.com/office/drawing/2014/chart" uri="{C3380CC4-5D6E-409C-BE32-E72D297353CC}">
                <c16:uniqueId val="{0000001B-5A3A-4E52-AB2E-2384FE924B68}"/>
              </c:ext>
            </c:extLst>
          </c:dPt>
          <c:dPt>
            <c:idx val="14"/>
            <c:invertIfNegative val="0"/>
            <c:bubble3D val="0"/>
            <c:spPr>
              <a:solidFill>
                <a:srgbClr val="7C878E"/>
              </a:solidFill>
              <a:ln>
                <a:noFill/>
              </a:ln>
              <a:effectLst/>
            </c:spPr>
            <c:extLst>
              <c:ext xmlns:c16="http://schemas.microsoft.com/office/drawing/2014/chart" uri="{C3380CC4-5D6E-409C-BE32-E72D297353CC}">
                <c16:uniqueId val="{0000001D-5A3A-4E52-AB2E-2384FE924B68}"/>
              </c:ext>
            </c:extLst>
          </c:dPt>
          <c:dPt>
            <c:idx val="15"/>
            <c:invertIfNegative val="0"/>
            <c:bubble3D val="0"/>
            <c:spPr>
              <a:solidFill>
                <a:srgbClr val="7C878E"/>
              </a:solidFill>
              <a:ln>
                <a:noFill/>
              </a:ln>
              <a:effectLst/>
            </c:spPr>
            <c:extLst>
              <c:ext xmlns:c16="http://schemas.microsoft.com/office/drawing/2014/chart" uri="{C3380CC4-5D6E-409C-BE32-E72D297353CC}">
                <c16:uniqueId val="{0000001F-5A3A-4E52-AB2E-2384FE924B68}"/>
              </c:ext>
            </c:extLst>
          </c:dPt>
          <c:dPt>
            <c:idx val="16"/>
            <c:invertIfNegative val="0"/>
            <c:bubble3D val="0"/>
            <c:spPr>
              <a:solidFill>
                <a:srgbClr val="B69630"/>
              </a:solidFill>
              <a:ln>
                <a:noFill/>
              </a:ln>
              <a:effectLst/>
            </c:spPr>
            <c:extLst>
              <c:ext xmlns:c16="http://schemas.microsoft.com/office/drawing/2014/chart" uri="{C3380CC4-5D6E-409C-BE32-E72D297353CC}">
                <c16:uniqueId val="{00000021-5A3A-4E52-AB2E-2384FE924B68}"/>
              </c:ext>
            </c:extLst>
          </c:dPt>
          <c:dPt>
            <c:idx val="17"/>
            <c:invertIfNegative val="0"/>
            <c:bubble3D val="0"/>
            <c:spPr>
              <a:solidFill>
                <a:srgbClr val="7C878E"/>
              </a:solidFill>
              <a:ln>
                <a:noFill/>
              </a:ln>
              <a:effectLst/>
            </c:spPr>
            <c:extLst>
              <c:ext xmlns:c16="http://schemas.microsoft.com/office/drawing/2014/chart" uri="{C3380CC4-5D6E-409C-BE32-E72D297353CC}">
                <c16:uniqueId val="{00000023-5A3A-4E52-AB2E-2384FE924B68}"/>
              </c:ext>
            </c:extLst>
          </c:dPt>
          <c:dPt>
            <c:idx val="29"/>
            <c:invertIfNegative val="0"/>
            <c:bubble3D val="0"/>
            <c:spPr>
              <a:solidFill>
                <a:srgbClr val="FBBB27"/>
              </a:solidFill>
              <a:ln>
                <a:noFill/>
              </a:ln>
              <a:effectLst/>
            </c:spPr>
            <c:extLst>
              <c:ext xmlns:c16="http://schemas.microsoft.com/office/drawing/2014/chart" uri="{C3380CC4-5D6E-409C-BE32-E72D297353CC}">
                <c16:uniqueId val="{00000025-5A3A-4E52-AB2E-2384FE924B68}"/>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'F33'!$A$6:$A$38</c:f>
              <c:strCache>
                <c:ptCount val="33"/>
                <c:pt idx="0">
                  <c:v>Tlaxcala</c:v>
                </c:pt>
                <c:pt idx="1">
                  <c:v>Tabasco</c:v>
                </c:pt>
                <c:pt idx="2">
                  <c:v>Yucatán</c:v>
                </c:pt>
                <c:pt idx="3">
                  <c:v>Hidalgo</c:v>
                </c:pt>
                <c:pt idx="4">
                  <c:v>San Luis Potosí</c:v>
                </c:pt>
                <c:pt idx="5">
                  <c:v>Estado de México</c:v>
                </c:pt>
                <c:pt idx="6">
                  <c:v>Michoacán</c:v>
                </c:pt>
                <c:pt idx="7">
                  <c:v>Baja California</c:v>
                </c:pt>
                <c:pt idx="8">
                  <c:v>Colima</c:v>
                </c:pt>
                <c:pt idx="9">
                  <c:v>Morelos</c:v>
                </c:pt>
                <c:pt idx="10">
                  <c:v>Oaxaca</c:v>
                </c:pt>
                <c:pt idx="11">
                  <c:v>Tamaulipas</c:v>
                </c:pt>
                <c:pt idx="12">
                  <c:v>Aguascalientes</c:v>
                </c:pt>
                <c:pt idx="13">
                  <c:v>Guanajuato</c:v>
                </c:pt>
                <c:pt idx="14">
                  <c:v>Chiapas</c:v>
                </c:pt>
                <c:pt idx="15">
                  <c:v>Coahuila</c:v>
                </c:pt>
                <c:pt idx="16">
                  <c:v>Nacional</c:v>
                </c:pt>
                <c:pt idx="17">
                  <c:v>Chihuahua</c:v>
                </c:pt>
                <c:pt idx="18">
                  <c:v>Sonora</c:v>
                </c:pt>
                <c:pt idx="19">
                  <c:v>Querétaro</c:v>
                </c:pt>
                <c:pt idx="20">
                  <c:v>Campeche</c:v>
                </c:pt>
                <c:pt idx="21">
                  <c:v>Zacatecas</c:v>
                </c:pt>
                <c:pt idx="22">
                  <c:v>Nuevo León</c:v>
                </c:pt>
                <c:pt idx="23">
                  <c:v>Nayarit</c:v>
                </c:pt>
                <c:pt idx="24">
                  <c:v>Veracruz</c:v>
                </c:pt>
                <c:pt idx="25">
                  <c:v>Quintana Roo</c:v>
                </c:pt>
                <c:pt idx="26">
                  <c:v>Ciudad de México</c:v>
                </c:pt>
                <c:pt idx="27">
                  <c:v>Durango</c:v>
                </c:pt>
                <c:pt idx="28">
                  <c:v>Puebla</c:v>
                </c:pt>
                <c:pt idx="29">
                  <c:v>Jalisco</c:v>
                </c:pt>
                <c:pt idx="30">
                  <c:v>Sinaloa</c:v>
                </c:pt>
                <c:pt idx="31">
                  <c:v>Guerrero</c:v>
                </c:pt>
                <c:pt idx="32">
                  <c:v>Baja California Sur</c:v>
                </c:pt>
              </c:strCache>
            </c:strRef>
          </c:cat>
          <c:val>
            <c:numRef>
              <c:f>'F33'!$B$6:$B$38</c:f>
              <c:numCache>
                <c:formatCode>0.0</c:formatCode>
                <c:ptCount val="33"/>
                <c:pt idx="0">
                  <c:v>-55.69193988</c:v>
                </c:pt>
                <c:pt idx="1">
                  <c:v>-38.087406940000001</c:v>
                </c:pt>
                <c:pt idx="2">
                  <c:v>-21.931934519999999</c:v>
                </c:pt>
                <c:pt idx="3">
                  <c:v>-19.799984550000001</c:v>
                </c:pt>
                <c:pt idx="4">
                  <c:v>-19.244830400000001</c:v>
                </c:pt>
                <c:pt idx="5">
                  <c:v>-18.973741180000001</c:v>
                </c:pt>
                <c:pt idx="6">
                  <c:v>-17.147492799999998</c:v>
                </c:pt>
                <c:pt idx="7">
                  <c:v>-16.058277700000001</c:v>
                </c:pt>
                <c:pt idx="8">
                  <c:v>-16.01501464</c:v>
                </c:pt>
                <c:pt idx="9">
                  <c:v>-11.94560706</c:v>
                </c:pt>
                <c:pt idx="10">
                  <c:v>-8.9825314990000003</c:v>
                </c:pt>
                <c:pt idx="11">
                  <c:v>-8.5345327429999998</c:v>
                </c:pt>
                <c:pt idx="12">
                  <c:v>-6.3411439100000004</c:v>
                </c:pt>
                <c:pt idx="13">
                  <c:v>-6.0396579570000002</c:v>
                </c:pt>
                <c:pt idx="14">
                  <c:v>-5.7636028939999999</c:v>
                </c:pt>
                <c:pt idx="15">
                  <c:v>-4.700500581</c:v>
                </c:pt>
                <c:pt idx="16">
                  <c:v>-4.3168472839999996</c:v>
                </c:pt>
                <c:pt idx="17">
                  <c:v>-3.9335158319999999</c:v>
                </c:pt>
                <c:pt idx="18">
                  <c:v>-3.1780940900000001</c:v>
                </c:pt>
                <c:pt idx="19">
                  <c:v>-3.1713997300000001</c:v>
                </c:pt>
                <c:pt idx="20">
                  <c:v>-2.77407512</c:v>
                </c:pt>
                <c:pt idx="21">
                  <c:v>-1.855924712</c:v>
                </c:pt>
                <c:pt idx="22">
                  <c:v>-1.470186005</c:v>
                </c:pt>
                <c:pt idx="23">
                  <c:v>-1.310651609</c:v>
                </c:pt>
                <c:pt idx="24">
                  <c:v>-0.727964104</c:v>
                </c:pt>
                <c:pt idx="25">
                  <c:v>-0.58321850200000003</c:v>
                </c:pt>
                <c:pt idx="26">
                  <c:v>3.4459235559999999</c:v>
                </c:pt>
                <c:pt idx="27">
                  <c:v>3.4640697490000001</c:v>
                </c:pt>
                <c:pt idx="28">
                  <c:v>5.5531986849999999</c:v>
                </c:pt>
                <c:pt idx="29">
                  <c:v>15.70475834</c:v>
                </c:pt>
                <c:pt idx="30">
                  <c:v>16.203634210000001</c:v>
                </c:pt>
                <c:pt idx="31">
                  <c:v>16.503310259999999</c:v>
                </c:pt>
                <c:pt idx="32">
                  <c:v>20.39602318</c:v>
                </c:pt>
              </c:numCache>
            </c:numRef>
          </c:val>
          <c:extLst>
            <c:ext xmlns:c16="http://schemas.microsoft.com/office/drawing/2014/chart" uri="{C3380CC4-5D6E-409C-BE32-E72D297353CC}">
              <c16:uniqueId val="{00000026-5A3A-4E52-AB2E-2384FE924B68}"/>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'F34'!$C$5</c:f>
              <c:strCache>
                <c:ptCount val="1"/>
                <c:pt idx="0">
                  <c:v>Variación</c:v>
                </c:pt>
              </c:strCache>
            </c:strRef>
          </c:tx>
          <c:spPr>
            <a:solidFill>
              <a:srgbClr val="AFABAB"/>
            </a:solidFill>
            <a:ln>
              <a:noFill/>
            </a:ln>
            <a:effectLst/>
          </c:spPr>
          <c:invertIfNegative val="0"/>
          <c:dPt>
            <c:idx val="9"/>
            <c:invertIfNegative val="0"/>
            <c:bubble3D val="0"/>
            <c:spPr>
              <a:solidFill>
                <a:srgbClr val="AFABAB"/>
              </a:solidFill>
              <a:ln>
                <a:noFill/>
              </a:ln>
              <a:effectLst/>
            </c:spPr>
            <c:extLst>
              <c:ext xmlns:c16="http://schemas.microsoft.com/office/drawing/2014/chart" uri="{C3380CC4-5D6E-409C-BE32-E72D297353CC}">
                <c16:uniqueId val="{00000001-B975-4DCE-BE78-45D964B5461F}"/>
              </c:ext>
            </c:extLst>
          </c:dPt>
          <c:dPt>
            <c:idx val="21"/>
            <c:invertIfNegative val="0"/>
            <c:bubble3D val="0"/>
            <c:spPr>
              <a:solidFill>
                <a:srgbClr val="AFABAB"/>
              </a:solidFill>
              <a:ln>
                <a:noFill/>
              </a:ln>
              <a:effectLst/>
            </c:spPr>
            <c:extLst>
              <c:ext xmlns:c16="http://schemas.microsoft.com/office/drawing/2014/chart" uri="{C3380CC4-5D6E-409C-BE32-E72D297353CC}">
                <c16:uniqueId val="{00000003-B975-4DCE-BE78-45D964B5461F}"/>
              </c:ext>
            </c:extLst>
          </c:dPt>
          <c:dPt>
            <c:idx val="33"/>
            <c:invertIfNegative val="0"/>
            <c:bubble3D val="0"/>
            <c:spPr>
              <a:solidFill>
                <a:srgbClr val="AFABAB"/>
              </a:solidFill>
              <a:ln>
                <a:noFill/>
              </a:ln>
              <a:effectLst/>
            </c:spPr>
            <c:extLst>
              <c:ext xmlns:c16="http://schemas.microsoft.com/office/drawing/2014/chart" uri="{C3380CC4-5D6E-409C-BE32-E72D297353CC}">
                <c16:uniqueId val="{00000005-B975-4DCE-BE78-45D964B5461F}"/>
              </c:ext>
            </c:extLst>
          </c:dPt>
          <c:dPt>
            <c:idx val="45"/>
            <c:invertIfNegative val="0"/>
            <c:bubble3D val="0"/>
            <c:spPr>
              <a:solidFill>
                <a:srgbClr val="AFABAB"/>
              </a:solidFill>
              <a:ln>
                <a:noFill/>
              </a:ln>
              <a:effectLst/>
            </c:spPr>
            <c:extLst>
              <c:ext xmlns:c16="http://schemas.microsoft.com/office/drawing/2014/chart" uri="{C3380CC4-5D6E-409C-BE32-E72D297353CC}">
                <c16:uniqueId val="{00000007-B975-4DCE-BE78-45D964B5461F}"/>
              </c:ext>
            </c:extLst>
          </c:dPt>
          <c:dPt>
            <c:idx val="57"/>
            <c:invertIfNegative val="0"/>
            <c:bubble3D val="0"/>
            <c:spPr>
              <a:solidFill>
                <a:srgbClr val="AFABAB"/>
              </a:solidFill>
              <a:ln>
                <a:noFill/>
              </a:ln>
              <a:effectLst/>
            </c:spPr>
            <c:extLst>
              <c:ext xmlns:c16="http://schemas.microsoft.com/office/drawing/2014/chart" uri="{C3380CC4-5D6E-409C-BE32-E72D297353CC}">
                <c16:uniqueId val="{00000009-B975-4DCE-BE78-45D964B5461F}"/>
              </c:ext>
            </c:extLst>
          </c:dPt>
          <c:dPt>
            <c:idx val="69"/>
            <c:invertIfNegative val="0"/>
            <c:bubble3D val="0"/>
            <c:spPr>
              <a:solidFill>
                <a:srgbClr val="AFABAB"/>
              </a:solidFill>
              <a:ln>
                <a:noFill/>
              </a:ln>
              <a:effectLst/>
            </c:spPr>
            <c:extLst>
              <c:ext xmlns:c16="http://schemas.microsoft.com/office/drawing/2014/chart" uri="{C3380CC4-5D6E-409C-BE32-E72D297353CC}">
                <c16:uniqueId val="{0000000B-B975-4DCE-BE78-45D964B5461F}"/>
              </c:ext>
            </c:extLst>
          </c:dPt>
          <c:dPt>
            <c:idx val="71"/>
            <c:invertIfNegative val="0"/>
            <c:bubble3D val="0"/>
            <c:spPr>
              <a:solidFill>
                <a:srgbClr val="FBBB27"/>
              </a:solidFill>
              <a:ln>
                <a:noFill/>
              </a:ln>
              <a:effectLst/>
            </c:spPr>
            <c:extLst>
              <c:ext xmlns:c16="http://schemas.microsoft.com/office/drawing/2014/chart" uri="{C3380CC4-5D6E-409C-BE32-E72D297353CC}">
                <c16:uniqueId val="{0000000D-B975-4DCE-BE78-45D964B5461F}"/>
              </c:ext>
            </c:extLst>
          </c:dPt>
          <c:cat>
            <c:multiLvlStrRef>
              <c:f>'F34'!$A$6:$B$77</c:f>
              <c:multiLvlStrCache>
                <c:ptCount val="72"/>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lvl>
                <c:lvl>
                  <c:pt idx="0">
                    <c:v>2013</c:v>
                  </c:pt>
                  <c:pt idx="12">
                    <c:v>2014</c:v>
                  </c:pt>
                  <c:pt idx="24">
                    <c:v>2015</c:v>
                  </c:pt>
                  <c:pt idx="36">
                    <c:v>2016</c:v>
                  </c:pt>
                  <c:pt idx="48">
                    <c:v>2017</c:v>
                  </c:pt>
                  <c:pt idx="60">
                    <c:v>2018</c:v>
                  </c:pt>
                </c:lvl>
              </c:multiLvlStrCache>
            </c:multiLvlStrRef>
          </c:cat>
          <c:val>
            <c:numRef>
              <c:f>'F34'!$C$6:$C$77</c:f>
              <c:numCache>
                <c:formatCode>0.0</c:formatCode>
                <c:ptCount val="72"/>
                <c:pt idx="0">
                  <c:v>4.4309268460000002</c:v>
                </c:pt>
                <c:pt idx="1">
                  <c:v>0.149832985</c:v>
                </c:pt>
                <c:pt idx="2">
                  <c:v>-5.2120835259999998</c:v>
                </c:pt>
                <c:pt idx="3">
                  <c:v>9.8990206690000004</c:v>
                </c:pt>
                <c:pt idx="4">
                  <c:v>-5.2919006999999997E-2</c:v>
                </c:pt>
                <c:pt idx="5">
                  <c:v>0.46850846800000001</c:v>
                </c:pt>
                <c:pt idx="6">
                  <c:v>8.5304505240000008</c:v>
                </c:pt>
                <c:pt idx="7">
                  <c:v>9.3139113699999996</c:v>
                </c:pt>
                <c:pt idx="8">
                  <c:v>8.5934099310000001</c:v>
                </c:pt>
                <c:pt idx="9">
                  <c:v>10.20390411</c:v>
                </c:pt>
                <c:pt idx="10">
                  <c:v>8.2974257359999992</c:v>
                </c:pt>
                <c:pt idx="11">
                  <c:v>7.1740392540000002</c:v>
                </c:pt>
                <c:pt idx="12">
                  <c:v>13.19554604</c:v>
                </c:pt>
                <c:pt idx="13">
                  <c:v>9.6155337000000003</c:v>
                </c:pt>
                <c:pt idx="14">
                  <c:v>14.59552337</c:v>
                </c:pt>
                <c:pt idx="15">
                  <c:v>9.4377793620000006</c:v>
                </c:pt>
                <c:pt idx="16">
                  <c:v>17.333451440000001</c:v>
                </c:pt>
                <c:pt idx="17">
                  <c:v>14.218313419999999</c:v>
                </c:pt>
                <c:pt idx="18">
                  <c:v>10.397428420000001</c:v>
                </c:pt>
                <c:pt idx="19">
                  <c:v>9.4390410780000007</c:v>
                </c:pt>
                <c:pt idx="20">
                  <c:v>9.0856654680000002</c:v>
                </c:pt>
                <c:pt idx="21">
                  <c:v>5.2811459449999996</c:v>
                </c:pt>
                <c:pt idx="22">
                  <c:v>9.6040538770000001</c:v>
                </c:pt>
                <c:pt idx="23">
                  <c:v>16.00662586</c:v>
                </c:pt>
                <c:pt idx="24">
                  <c:v>9.7508594659999996</c:v>
                </c:pt>
                <c:pt idx="25">
                  <c:v>10.24603231</c:v>
                </c:pt>
                <c:pt idx="26">
                  <c:v>6.6624367390000003</c:v>
                </c:pt>
                <c:pt idx="27">
                  <c:v>2.810986003</c:v>
                </c:pt>
                <c:pt idx="28">
                  <c:v>5.3332161000000003E-2</c:v>
                </c:pt>
                <c:pt idx="29">
                  <c:v>5.383147042</c:v>
                </c:pt>
                <c:pt idx="30">
                  <c:v>7.2478435770000003</c:v>
                </c:pt>
                <c:pt idx="31">
                  <c:v>3.667034862</c:v>
                </c:pt>
                <c:pt idx="32">
                  <c:v>9.7031487209999998</c:v>
                </c:pt>
                <c:pt idx="33">
                  <c:v>5.3358819479999999</c:v>
                </c:pt>
                <c:pt idx="34">
                  <c:v>1.707736691</c:v>
                </c:pt>
                <c:pt idx="35">
                  <c:v>4.0435362509999999</c:v>
                </c:pt>
                <c:pt idx="36">
                  <c:v>0.35368904499999998</c:v>
                </c:pt>
                <c:pt idx="37">
                  <c:v>6.1989818540000003</c:v>
                </c:pt>
                <c:pt idx="38">
                  <c:v>1.0677708770000001</c:v>
                </c:pt>
                <c:pt idx="39">
                  <c:v>8.6067682879999996</c:v>
                </c:pt>
                <c:pt idx="40">
                  <c:v>3.5875664490000001</c:v>
                </c:pt>
                <c:pt idx="41">
                  <c:v>4.8888255650000003</c:v>
                </c:pt>
                <c:pt idx="42">
                  <c:v>0.75268086599999995</c:v>
                </c:pt>
                <c:pt idx="43">
                  <c:v>4.2157736610000001</c:v>
                </c:pt>
                <c:pt idx="44">
                  <c:v>1.910364417</c:v>
                </c:pt>
                <c:pt idx="45">
                  <c:v>-1.566717699</c:v>
                </c:pt>
                <c:pt idx="46">
                  <c:v>0.56244193200000003</c:v>
                </c:pt>
                <c:pt idx="47">
                  <c:v>1.3534253599999999</c:v>
                </c:pt>
                <c:pt idx="48">
                  <c:v>-0.29024522400000002</c:v>
                </c:pt>
                <c:pt idx="49">
                  <c:v>0.58701426199999995</c:v>
                </c:pt>
                <c:pt idx="50">
                  <c:v>4.970842727</c:v>
                </c:pt>
                <c:pt idx="51">
                  <c:v>-3.51904298</c:v>
                </c:pt>
                <c:pt idx="52">
                  <c:v>2.3899233350000002</c:v>
                </c:pt>
                <c:pt idx="53">
                  <c:v>5.4374718819999996</c:v>
                </c:pt>
                <c:pt idx="54">
                  <c:v>2.5625122569999998</c:v>
                </c:pt>
                <c:pt idx="55">
                  <c:v>4.8139949849999999</c:v>
                </c:pt>
                <c:pt idx="56">
                  <c:v>4.6922158310000004</c:v>
                </c:pt>
                <c:pt idx="57">
                  <c:v>1.9347800470000001</c:v>
                </c:pt>
                <c:pt idx="58">
                  <c:v>4.1848801189999998</c:v>
                </c:pt>
                <c:pt idx="59">
                  <c:v>5.3740366100000001</c:v>
                </c:pt>
                <c:pt idx="60">
                  <c:v>6.7550842129999999</c:v>
                </c:pt>
                <c:pt idx="61">
                  <c:v>5.8234000190000001</c:v>
                </c:pt>
                <c:pt idx="62">
                  <c:v>3.7379503569999999</c:v>
                </c:pt>
                <c:pt idx="63">
                  <c:v>7.8546316129999996</c:v>
                </c:pt>
                <c:pt idx="64">
                  <c:v>6.4552948280000004</c:v>
                </c:pt>
                <c:pt idx="65">
                  <c:v>1.36709451</c:v>
                </c:pt>
                <c:pt idx="66">
                  <c:v>3.1858791869999998</c:v>
                </c:pt>
                <c:pt idx="67">
                  <c:v>4.261310473</c:v>
                </c:pt>
                <c:pt idx="68">
                  <c:v>-0.15668221800000001</c:v>
                </c:pt>
                <c:pt idx="69">
                  <c:v>5.5369372500000003</c:v>
                </c:pt>
                <c:pt idx="70">
                  <c:v>1.919372348</c:v>
                </c:pt>
                <c:pt idx="71">
                  <c:v>-4.650773955</c:v>
                </c:pt>
              </c:numCache>
            </c:numRef>
          </c:val>
          <c:extLst>
            <c:ext xmlns:c16="http://schemas.microsoft.com/office/drawing/2014/chart" uri="{C3380CC4-5D6E-409C-BE32-E72D297353CC}">
              <c16:uniqueId val="{0000000E-B975-4DCE-BE78-45D964B5461F}"/>
            </c:ext>
          </c:extLst>
        </c:ser>
        <c:dLbls>
          <c:showLegendKey val="0"/>
          <c:showVal val="0"/>
          <c:showCatName val="0"/>
          <c:showSerName val="0"/>
          <c:showPercent val="0"/>
          <c:showBubbleSize val="0"/>
        </c:dLbls>
        <c:gapWidth val="50"/>
        <c:overlap val="-27"/>
        <c:axId val="540025024"/>
        <c:axId val="540032240"/>
      </c:barChart>
      <c:lineChart>
        <c:grouping val="standard"/>
        <c:varyColors val="0"/>
        <c:ser>
          <c:idx val="1"/>
          <c:order val="1"/>
          <c:tx>
            <c:strRef>
              <c:f>'F34'!$D$5</c:f>
              <c:strCache>
                <c:ptCount val="1"/>
                <c:pt idx="0">
                  <c:v>Variación promedio</c:v>
                </c:pt>
              </c:strCache>
            </c:strRef>
          </c:tx>
          <c:spPr>
            <a:ln w="28575" cap="rnd">
              <a:solidFill>
                <a:srgbClr val="60686D"/>
              </a:solidFill>
              <a:round/>
            </a:ln>
            <a:effectLst/>
          </c:spPr>
          <c:marker>
            <c:symbol val="none"/>
          </c:marker>
          <c:cat>
            <c:multiLvlStrRef>
              <c:f>'F34'!$A$6:$B$77</c:f>
              <c:multiLvlStrCache>
                <c:ptCount val="72"/>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lvl>
                <c:lvl>
                  <c:pt idx="0">
                    <c:v>2013</c:v>
                  </c:pt>
                  <c:pt idx="12">
                    <c:v>2014</c:v>
                  </c:pt>
                  <c:pt idx="24">
                    <c:v>2015</c:v>
                  </c:pt>
                  <c:pt idx="36">
                    <c:v>2016</c:v>
                  </c:pt>
                  <c:pt idx="48">
                    <c:v>2017</c:v>
                  </c:pt>
                  <c:pt idx="60">
                    <c:v>2018</c:v>
                  </c:pt>
                </c:lvl>
              </c:multiLvlStrCache>
            </c:multiLvlStrRef>
          </c:cat>
          <c:val>
            <c:numRef>
              <c:f>'F34'!$D$6:$D$77</c:f>
              <c:numCache>
                <c:formatCode>0.0</c:formatCode>
                <c:ptCount val="72"/>
                <c:pt idx="0">
                  <c:v>5.2096253405833304</c:v>
                </c:pt>
                <c:pt idx="1">
                  <c:v>4.7261283707499997</c:v>
                </c:pt>
                <c:pt idx="2">
                  <c:v>3.7154364119166701</c:v>
                </c:pt>
                <c:pt idx="3">
                  <c:v>4.32317685983333</c:v>
                </c:pt>
                <c:pt idx="4">
                  <c:v>3.6286190709166699</c:v>
                </c:pt>
                <c:pt idx="5">
                  <c:v>3.0281190660833301</c:v>
                </c:pt>
                <c:pt idx="6">
                  <c:v>2.98535838425</c:v>
                </c:pt>
                <c:pt idx="7">
                  <c:v>3.461967816</c:v>
                </c:pt>
                <c:pt idx="8">
                  <c:v>4.1443040680833301</c:v>
                </c:pt>
                <c:pt idx="9">
                  <c:v>4.4996045494166701</c:v>
                </c:pt>
                <c:pt idx="10">
                  <c:v>4.9065855998333303</c:v>
                </c:pt>
                <c:pt idx="11">
                  <c:v>5.1497022799999996</c:v>
                </c:pt>
                <c:pt idx="12">
                  <c:v>5.8800872128333301</c:v>
                </c:pt>
                <c:pt idx="13">
                  <c:v>6.6688956057500004</c:v>
                </c:pt>
                <c:pt idx="14">
                  <c:v>8.31952951375</c:v>
                </c:pt>
                <c:pt idx="15">
                  <c:v>8.2810927381666701</c:v>
                </c:pt>
                <c:pt idx="16">
                  <c:v>9.7299569420833301</c:v>
                </c:pt>
                <c:pt idx="17">
                  <c:v>10.875774021416699</c:v>
                </c:pt>
                <c:pt idx="18">
                  <c:v>11.03135551275</c:v>
                </c:pt>
                <c:pt idx="19">
                  <c:v>11.041782988416699</c:v>
                </c:pt>
                <c:pt idx="20">
                  <c:v>11.0828042831667</c:v>
                </c:pt>
                <c:pt idx="21">
                  <c:v>10.6725744360833</c:v>
                </c:pt>
                <c:pt idx="22">
                  <c:v>10.7814601145</c:v>
                </c:pt>
                <c:pt idx="23">
                  <c:v>11.5175089983333</c:v>
                </c:pt>
                <c:pt idx="24">
                  <c:v>11.230451783833299</c:v>
                </c:pt>
                <c:pt idx="25">
                  <c:v>11.282993334666701</c:v>
                </c:pt>
                <c:pt idx="26">
                  <c:v>10.6219027820833</c:v>
                </c:pt>
                <c:pt idx="27">
                  <c:v>10.069670002166699</c:v>
                </c:pt>
                <c:pt idx="28">
                  <c:v>8.6296600622500002</c:v>
                </c:pt>
                <c:pt idx="29">
                  <c:v>7.8933961974166698</c:v>
                </c:pt>
                <c:pt idx="30">
                  <c:v>7.63093079383333</c:v>
                </c:pt>
                <c:pt idx="31">
                  <c:v>7.1499302758333299</c:v>
                </c:pt>
                <c:pt idx="32">
                  <c:v>7.2013872135833301</c:v>
                </c:pt>
                <c:pt idx="33">
                  <c:v>7.2059485471666704</c:v>
                </c:pt>
                <c:pt idx="34">
                  <c:v>6.5479221150000004</c:v>
                </c:pt>
                <c:pt idx="35">
                  <c:v>5.5509979809166703</c:v>
                </c:pt>
                <c:pt idx="36">
                  <c:v>4.7679004458333303</c:v>
                </c:pt>
                <c:pt idx="37">
                  <c:v>4.4306462411666701</c:v>
                </c:pt>
                <c:pt idx="38">
                  <c:v>3.9644240860000002</c:v>
                </c:pt>
                <c:pt idx="39">
                  <c:v>4.4474059430833304</c:v>
                </c:pt>
                <c:pt idx="40">
                  <c:v>4.7419254670833304</c:v>
                </c:pt>
                <c:pt idx="41">
                  <c:v>4.7007320106666697</c:v>
                </c:pt>
                <c:pt idx="42">
                  <c:v>4.1594684514166698</c:v>
                </c:pt>
                <c:pt idx="43">
                  <c:v>4.20519668466667</c:v>
                </c:pt>
                <c:pt idx="44">
                  <c:v>3.5557979926666698</c:v>
                </c:pt>
                <c:pt idx="45">
                  <c:v>2.9805813554166698</c:v>
                </c:pt>
                <c:pt idx="46">
                  <c:v>2.8851401255</c:v>
                </c:pt>
                <c:pt idx="47">
                  <c:v>2.6609642179166699</c:v>
                </c:pt>
                <c:pt idx="48">
                  <c:v>2.6073030288333299</c:v>
                </c:pt>
                <c:pt idx="49">
                  <c:v>2.1396390628333299</c:v>
                </c:pt>
                <c:pt idx="50">
                  <c:v>2.4648950503333298</c:v>
                </c:pt>
                <c:pt idx="51">
                  <c:v>1.454410778</c:v>
                </c:pt>
                <c:pt idx="52">
                  <c:v>1.3546071851666699</c:v>
                </c:pt>
                <c:pt idx="53">
                  <c:v>1.4003277115833299</c:v>
                </c:pt>
                <c:pt idx="54">
                  <c:v>1.55114699416667</c:v>
                </c:pt>
                <c:pt idx="55">
                  <c:v>1.60099877116667</c:v>
                </c:pt>
                <c:pt idx="56">
                  <c:v>1.83281972233333</c:v>
                </c:pt>
                <c:pt idx="57">
                  <c:v>2.1246112011666698</c:v>
                </c:pt>
                <c:pt idx="58">
                  <c:v>2.4264810500833298</c:v>
                </c:pt>
                <c:pt idx="59">
                  <c:v>2.76153198758333</c:v>
                </c:pt>
                <c:pt idx="60">
                  <c:v>3.348642774</c:v>
                </c:pt>
                <c:pt idx="61">
                  <c:v>3.7850082537500001</c:v>
                </c:pt>
                <c:pt idx="62">
                  <c:v>3.68226722291667</c:v>
                </c:pt>
                <c:pt idx="63">
                  <c:v>4.6300734390000002</c:v>
                </c:pt>
                <c:pt idx="64">
                  <c:v>4.9688543967500003</c:v>
                </c:pt>
                <c:pt idx="65">
                  <c:v>4.6296562824166703</c:v>
                </c:pt>
                <c:pt idx="66">
                  <c:v>4.6816035265833298</c:v>
                </c:pt>
                <c:pt idx="67">
                  <c:v>4.63554648391667</c:v>
                </c:pt>
                <c:pt idx="68">
                  <c:v>4.2314716465000002</c:v>
                </c:pt>
                <c:pt idx="69">
                  <c:v>4.5316514134166699</c:v>
                </c:pt>
                <c:pt idx="70">
                  <c:v>4.3428590991666702</c:v>
                </c:pt>
                <c:pt idx="71">
                  <c:v>3.5074582187500001</c:v>
                </c:pt>
              </c:numCache>
            </c:numRef>
          </c:val>
          <c:smooth val="0"/>
          <c:extLst>
            <c:ext xmlns:c16="http://schemas.microsoft.com/office/drawing/2014/chart" uri="{C3380CC4-5D6E-409C-BE32-E72D297353CC}">
              <c16:uniqueId val="{0000000F-B975-4DCE-BE78-45D964B5461F}"/>
            </c:ext>
          </c:extLst>
        </c:ser>
        <c:dLbls>
          <c:showLegendKey val="0"/>
          <c:showVal val="0"/>
          <c:showCatName val="0"/>
          <c:showSerName val="0"/>
          <c:showPercent val="0"/>
          <c:showBubbleSize val="0"/>
        </c:dLbls>
        <c:marker val="1"/>
        <c:smooth val="0"/>
        <c:axId val="540025024"/>
        <c:axId val="540032240"/>
      </c:line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majorGridlines>
          <c:spPr>
            <a:ln w="9525" cap="flat" cmpd="sng" algn="ctr">
              <a:solidFill>
                <a:srgbClr val="D9D9D9"/>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9594-4191-B844-76D289B90A07}"/>
              </c:ext>
            </c:extLst>
          </c:dPt>
          <c:dPt>
            <c:idx val="1"/>
            <c:invertIfNegative val="0"/>
            <c:bubble3D val="0"/>
            <c:spPr>
              <a:solidFill>
                <a:srgbClr val="7C878E"/>
              </a:solidFill>
              <a:ln>
                <a:noFill/>
              </a:ln>
              <a:effectLst/>
            </c:spPr>
            <c:extLst>
              <c:ext xmlns:c16="http://schemas.microsoft.com/office/drawing/2014/chart" uri="{C3380CC4-5D6E-409C-BE32-E72D297353CC}">
                <c16:uniqueId val="{00000003-9594-4191-B844-76D289B90A07}"/>
              </c:ext>
            </c:extLst>
          </c:dPt>
          <c:dPt>
            <c:idx val="2"/>
            <c:invertIfNegative val="0"/>
            <c:bubble3D val="0"/>
            <c:spPr>
              <a:solidFill>
                <a:srgbClr val="7C878E"/>
              </a:solidFill>
              <a:ln>
                <a:noFill/>
              </a:ln>
              <a:effectLst/>
            </c:spPr>
            <c:extLst>
              <c:ext xmlns:c16="http://schemas.microsoft.com/office/drawing/2014/chart" uri="{C3380CC4-5D6E-409C-BE32-E72D297353CC}">
                <c16:uniqueId val="{00000005-9594-4191-B844-76D289B90A07}"/>
              </c:ext>
            </c:extLst>
          </c:dPt>
          <c:dPt>
            <c:idx val="3"/>
            <c:invertIfNegative val="0"/>
            <c:bubble3D val="0"/>
            <c:spPr>
              <a:solidFill>
                <a:srgbClr val="7C878E"/>
              </a:solidFill>
              <a:ln>
                <a:noFill/>
              </a:ln>
              <a:effectLst/>
            </c:spPr>
            <c:extLst>
              <c:ext xmlns:c16="http://schemas.microsoft.com/office/drawing/2014/chart" uri="{C3380CC4-5D6E-409C-BE32-E72D297353CC}">
                <c16:uniqueId val="{00000007-9594-4191-B844-76D289B90A07}"/>
              </c:ext>
            </c:extLst>
          </c:dPt>
          <c:dPt>
            <c:idx val="4"/>
            <c:invertIfNegative val="0"/>
            <c:bubble3D val="0"/>
            <c:spPr>
              <a:solidFill>
                <a:srgbClr val="7C878E"/>
              </a:solidFill>
              <a:ln>
                <a:noFill/>
              </a:ln>
              <a:effectLst/>
            </c:spPr>
            <c:extLst>
              <c:ext xmlns:c16="http://schemas.microsoft.com/office/drawing/2014/chart" uri="{C3380CC4-5D6E-409C-BE32-E72D297353CC}">
                <c16:uniqueId val="{00000009-9594-4191-B844-76D289B90A07}"/>
              </c:ext>
            </c:extLst>
          </c:dPt>
          <c:dPt>
            <c:idx val="5"/>
            <c:invertIfNegative val="0"/>
            <c:bubble3D val="0"/>
            <c:spPr>
              <a:solidFill>
                <a:srgbClr val="FBBB27"/>
              </a:solidFill>
              <a:ln>
                <a:noFill/>
              </a:ln>
              <a:effectLst/>
            </c:spPr>
            <c:extLst>
              <c:ext xmlns:c16="http://schemas.microsoft.com/office/drawing/2014/chart" uri="{C3380CC4-5D6E-409C-BE32-E72D297353CC}">
                <c16:uniqueId val="{0000000B-9594-4191-B844-76D289B90A07}"/>
              </c:ext>
            </c:extLst>
          </c:dPt>
          <c:dPt>
            <c:idx val="6"/>
            <c:invertIfNegative val="0"/>
            <c:bubble3D val="0"/>
            <c:spPr>
              <a:solidFill>
                <a:srgbClr val="7C878E"/>
              </a:solidFill>
              <a:ln>
                <a:noFill/>
              </a:ln>
              <a:effectLst/>
            </c:spPr>
            <c:extLst>
              <c:ext xmlns:c16="http://schemas.microsoft.com/office/drawing/2014/chart" uri="{C3380CC4-5D6E-409C-BE32-E72D297353CC}">
                <c16:uniqueId val="{0000000D-9594-4191-B844-76D289B90A07}"/>
              </c:ext>
            </c:extLst>
          </c:dPt>
          <c:dPt>
            <c:idx val="7"/>
            <c:invertIfNegative val="0"/>
            <c:bubble3D val="0"/>
            <c:spPr>
              <a:solidFill>
                <a:srgbClr val="7C878E"/>
              </a:solidFill>
              <a:ln>
                <a:noFill/>
              </a:ln>
              <a:effectLst/>
            </c:spPr>
            <c:extLst>
              <c:ext xmlns:c16="http://schemas.microsoft.com/office/drawing/2014/chart" uri="{C3380CC4-5D6E-409C-BE32-E72D297353CC}">
                <c16:uniqueId val="{0000000F-9594-4191-B844-76D289B90A07}"/>
              </c:ext>
            </c:extLst>
          </c:dPt>
          <c:dPt>
            <c:idx val="8"/>
            <c:invertIfNegative val="0"/>
            <c:bubble3D val="0"/>
            <c:spPr>
              <a:solidFill>
                <a:srgbClr val="7C878E"/>
              </a:solidFill>
              <a:ln>
                <a:noFill/>
              </a:ln>
              <a:effectLst/>
            </c:spPr>
            <c:extLst>
              <c:ext xmlns:c16="http://schemas.microsoft.com/office/drawing/2014/chart" uri="{C3380CC4-5D6E-409C-BE32-E72D297353CC}">
                <c16:uniqueId val="{00000011-9594-4191-B844-76D289B90A07}"/>
              </c:ext>
            </c:extLst>
          </c:dPt>
          <c:dPt>
            <c:idx val="9"/>
            <c:invertIfNegative val="0"/>
            <c:bubble3D val="0"/>
            <c:spPr>
              <a:solidFill>
                <a:srgbClr val="7C878E"/>
              </a:solidFill>
              <a:ln>
                <a:noFill/>
              </a:ln>
              <a:effectLst/>
            </c:spPr>
            <c:extLst>
              <c:ext xmlns:c16="http://schemas.microsoft.com/office/drawing/2014/chart" uri="{C3380CC4-5D6E-409C-BE32-E72D297353CC}">
                <c16:uniqueId val="{00000013-9594-4191-B844-76D289B90A07}"/>
              </c:ext>
            </c:extLst>
          </c:dPt>
          <c:dPt>
            <c:idx val="10"/>
            <c:invertIfNegative val="0"/>
            <c:bubble3D val="0"/>
            <c:spPr>
              <a:solidFill>
                <a:srgbClr val="7C878E"/>
              </a:solidFill>
              <a:ln>
                <a:noFill/>
              </a:ln>
              <a:effectLst/>
            </c:spPr>
            <c:extLst>
              <c:ext xmlns:c16="http://schemas.microsoft.com/office/drawing/2014/chart" uri="{C3380CC4-5D6E-409C-BE32-E72D297353CC}">
                <c16:uniqueId val="{00000015-9594-4191-B844-76D289B90A07}"/>
              </c:ext>
            </c:extLst>
          </c:dPt>
          <c:dPt>
            <c:idx val="11"/>
            <c:invertIfNegative val="0"/>
            <c:bubble3D val="0"/>
            <c:spPr>
              <a:solidFill>
                <a:srgbClr val="7C878E"/>
              </a:solidFill>
              <a:ln>
                <a:noFill/>
              </a:ln>
              <a:effectLst/>
            </c:spPr>
            <c:extLst>
              <c:ext xmlns:c16="http://schemas.microsoft.com/office/drawing/2014/chart" uri="{C3380CC4-5D6E-409C-BE32-E72D297353CC}">
                <c16:uniqueId val="{00000017-9594-4191-B844-76D289B90A07}"/>
              </c:ext>
            </c:extLst>
          </c:dPt>
          <c:dPt>
            <c:idx val="12"/>
            <c:invertIfNegative val="0"/>
            <c:bubble3D val="0"/>
            <c:spPr>
              <a:solidFill>
                <a:srgbClr val="B69630"/>
              </a:solidFill>
              <a:ln>
                <a:noFill/>
              </a:ln>
              <a:effectLst/>
            </c:spPr>
            <c:extLst>
              <c:ext xmlns:c16="http://schemas.microsoft.com/office/drawing/2014/chart" uri="{C3380CC4-5D6E-409C-BE32-E72D297353CC}">
                <c16:uniqueId val="{00000019-9594-4191-B844-76D289B90A07}"/>
              </c:ext>
            </c:extLst>
          </c:dPt>
          <c:dPt>
            <c:idx val="13"/>
            <c:invertIfNegative val="0"/>
            <c:bubble3D val="0"/>
            <c:spPr>
              <a:solidFill>
                <a:srgbClr val="7C878E"/>
              </a:solidFill>
              <a:ln>
                <a:noFill/>
              </a:ln>
              <a:effectLst/>
            </c:spPr>
            <c:extLst>
              <c:ext xmlns:c16="http://schemas.microsoft.com/office/drawing/2014/chart" uri="{C3380CC4-5D6E-409C-BE32-E72D297353CC}">
                <c16:uniqueId val="{0000001B-9594-4191-B844-76D289B90A07}"/>
              </c:ext>
            </c:extLst>
          </c:dPt>
          <c:dPt>
            <c:idx val="14"/>
            <c:invertIfNegative val="0"/>
            <c:bubble3D val="0"/>
            <c:spPr>
              <a:solidFill>
                <a:srgbClr val="7C878E"/>
              </a:solidFill>
              <a:ln>
                <a:noFill/>
              </a:ln>
              <a:effectLst/>
            </c:spPr>
            <c:extLst>
              <c:ext xmlns:c16="http://schemas.microsoft.com/office/drawing/2014/chart" uri="{C3380CC4-5D6E-409C-BE32-E72D297353CC}">
                <c16:uniqueId val="{0000001D-9594-4191-B844-76D289B90A07}"/>
              </c:ext>
            </c:extLst>
          </c:dPt>
          <c:dPt>
            <c:idx val="15"/>
            <c:invertIfNegative val="0"/>
            <c:bubble3D val="0"/>
            <c:spPr>
              <a:solidFill>
                <a:srgbClr val="7C878E"/>
              </a:solidFill>
              <a:ln>
                <a:noFill/>
              </a:ln>
              <a:effectLst/>
            </c:spPr>
            <c:extLst>
              <c:ext xmlns:c16="http://schemas.microsoft.com/office/drawing/2014/chart" uri="{C3380CC4-5D6E-409C-BE32-E72D297353CC}">
                <c16:uniqueId val="{0000001F-9594-4191-B844-76D289B90A07}"/>
              </c:ext>
            </c:extLst>
          </c:dPt>
          <c:dPt>
            <c:idx val="16"/>
            <c:invertIfNegative val="0"/>
            <c:bubble3D val="0"/>
            <c:spPr>
              <a:solidFill>
                <a:srgbClr val="7C878E"/>
              </a:solidFill>
              <a:ln>
                <a:noFill/>
              </a:ln>
              <a:effectLst/>
            </c:spPr>
            <c:extLst>
              <c:ext xmlns:c16="http://schemas.microsoft.com/office/drawing/2014/chart" uri="{C3380CC4-5D6E-409C-BE32-E72D297353CC}">
                <c16:uniqueId val="{00000021-9594-4191-B844-76D289B90A07}"/>
              </c:ext>
            </c:extLst>
          </c:dPt>
          <c:dPt>
            <c:idx val="17"/>
            <c:invertIfNegative val="0"/>
            <c:bubble3D val="0"/>
            <c:spPr>
              <a:solidFill>
                <a:srgbClr val="7C878E"/>
              </a:solidFill>
              <a:ln>
                <a:noFill/>
              </a:ln>
              <a:effectLst/>
            </c:spPr>
            <c:extLst>
              <c:ext xmlns:c16="http://schemas.microsoft.com/office/drawing/2014/chart" uri="{C3380CC4-5D6E-409C-BE32-E72D297353CC}">
                <c16:uniqueId val="{00000023-9594-4191-B844-76D289B90A07}"/>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'F35'!$A$6:$A$38</c:f>
              <c:strCache>
                <c:ptCount val="33"/>
                <c:pt idx="0">
                  <c:v>San Luis Potosí</c:v>
                </c:pt>
                <c:pt idx="1">
                  <c:v>Nayarit</c:v>
                </c:pt>
                <c:pt idx="2">
                  <c:v>Guanajuato</c:v>
                </c:pt>
                <c:pt idx="3">
                  <c:v>Chiapas</c:v>
                </c:pt>
                <c:pt idx="4">
                  <c:v>Veracruz</c:v>
                </c:pt>
                <c:pt idx="5">
                  <c:v>Jalisco</c:v>
                </c:pt>
                <c:pt idx="6">
                  <c:v>Durango</c:v>
                </c:pt>
                <c:pt idx="7">
                  <c:v>Colima</c:v>
                </c:pt>
                <c:pt idx="8">
                  <c:v>Estado de México</c:v>
                </c:pt>
                <c:pt idx="9">
                  <c:v>Ciudad de México</c:v>
                </c:pt>
                <c:pt idx="10">
                  <c:v>Querétaro</c:v>
                </c:pt>
                <c:pt idx="11">
                  <c:v>Coahuila</c:v>
                </c:pt>
                <c:pt idx="12">
                  <c:v>Nacional</c:v>
                </c:pt>
                <c:pt idx="13">
                  <c:v>Tamaulipas</c:v>
                </c:pt>
                <c:pt idx="14">
                  <c:v>Michoacán</c:v>
                </c:pt>
                <c:pt idx="15">
                  <c:v>Morelos</c:v>
                </c:pt>
                <c:pt idx="16">
                  <c:v>Sonora</c:v>
                </c:pt>
                <c:pt idx="17">
                  <c:v>Guerrero</c:v>
                </c:pt>
                <c:pt idx="18">
                  <c:v>Baja California Sur</c:v>
                </c:pt>
                <c:pt idx="19">
                  <c:v>Puebla</c:v>
                </c:pt>
                <c:pt idx="20">
                  <c:v>Sinaloa</c:v>
                </c:pt>
                <c:pt idx="21">
                  <c:v>Tabasco</c:v>
                </c:pt>
                <c:pt idx="22">
                  <c:v>Hidalgo</c:v>
                </c:pt>
                <c:pt idx="23">
                  <c:v>Chihuahua</c:v>
                </c:pt>
                <c:pt idx="24">
                  <c:v>Yucatán</c:v>
                </c:pt>
                <c:pt idx="25">
                  <c:v>Nuevo León</c:v>
                </c:pt>
                <c:pt idx="26">
                  <c:v>Campeche</c:v>
                </c:pt>
                <c:pt idx="27">
                  <c:v>Baja California</c:v>
                </c:pt>
                <c:pt idx="28">
                  <c:v>Tlaxcala</c:v>
                </c:pt>
                <c:pt idx="29">
                  <c:v>Zacatecas</c:v>
                </c:pt>
                <c:pt idx="30">
                  <c:v>Oaxaca</c:v>
                </c:pt>
                <c:pt idx="31">
                  <c:v>Aguascalientes</c:v>
                </c:pt>
                <c:pt idx="32">
                  <c:v>Quintana Roo</c:v>
                </c:pt>
              </c:strCache>
            </c:strRef>
          </c:cat>
          <c:val>
            <c:numRef>
              <c:f>'F35'!$B$6:$B$38</c:f>
              <c:numCache>
                <c:formatCode>0.0</c:formatCode>
                <c:ptCount val="33"/>
                <c:pt idx="0">
                  <c:v>-11.27759028</c:v>
                </c:pt>
                <c:pt idx="1">
                  <c:v>-11.074513359999999</c:v>
                </c:pt>
                <c:pt idx="2">
                  <c:v>-8.9992701539999995</c:v>
                </c:pt>
                <c:pt idx="3">
                  <c:v>-8.8948133879999993</c:v>
                </c:pt>
                <c:pt idx="4">
                  <c:v>-4.6681083220000001</c:v>
                </c:pt>
                <c:pt idx="5">
                  <c:v>-4.650773955</c:v>
                </c:pt>
                <c:pt idx="6">
                  <c:v>-2.8531480390000001</c:v>
                </c:pt>
                <c:pt idx="7">
                  <c:v>-2.8480714740000002</c:v>
                </c:pt>
                <c:pt idx="8">
                  <c:v>-0.88903580000000004</c:v>
                </c:pt>
                <c:pt idx="9">
                  <c:v>-0.52042385599999996</c:v>
                </c:pt>
                <c:pt idx="10">
                  <c:v>-0.49094331600000002</c:v>
                </c:pt>
                <c:pt idx="11">
                  <c:v>8.4048865E-2</c:v>
                </c:pt>
                <c:pt idx="12">
                  <c:v>0.20615055900000001</c:v>
                </c:pt>
                <c:pt idx="13">
                  <c:v>0.51352131300000003</c:v>
                </c:pt>
                <c:pt idx="14">
                  <c:v>0.59248076000000005</c:v>
                </c:pt>
                <c:pt idx="15">
                  <c:v>1.037234861</c:v>
                </c:pt>
                <c:pt idx="16">
                  <c:v>1.8400735560000001</c:v>
                </c:pt>
                <c:pt idx="17">
                  <c:v>1.9047133460000001</c:v>
                </c:pt>
                <c:pt idx="18">
                  <c:v>2.3177721130000002</c:v>
                </c:pt>
                <c:pt idx="19">
                  <c:v>2.410048787</c:v>
                </c:pt>
                <c:pt idx="20">
                  <c:v>2.469635035</c:v>
                </c:pt>
                <c:pt idx="21">
                  <c:v>2.932505377</c:v>
                </c:pt>
                <c:pt idx="22">
                  <c:v>3.4755798379999998</c:v>
                </c:pt>
                <c:pt idx="23">
                  <c:v>3.838860962</c:v>
                </c:pt>
                <c:pt idx="24">
                  <c:v>5.2936967160000004</c:v>
                </c:pt>
                <c:pt idx="25">
                  <c:v>6.1280995579999997</c:v>
                </c:pt>
                <c:pt idx="26">
                  <c:v>7.2470193900000002</c:v>
                </c:pt>
                <c:pt idx="27">
                  <c:v>8.2598903119999996</c:v>
                </c:pt>
                <c:pt idx="28">
                  <c:v>8.8210885710000007</c:v>
                </c:pt>
                <c:pt idx="29">
                  <c:v>9.9782107189999998</c:v>
                </c:pt>
                <c:pt idx="30">
                  <c:v>12.57938847</c:v>
                </c:pt>
                <c:pt idx="31">
                  <c:v>13.654034729999999</c:v>
                </c:pt>
                <c:pt idx="32">
                  <c:v>16.150916819999999</c:v>
                </c:pt>
              </c:numCache>
            </c:numRef>
          </c:val>
          <c:extLst>
            <c:ext xmlns:c16="http://schemas.microsoft.com/office/drawing/2014/chart" uri="{C3380CC4-5D6E-409C-BE32-E72D297353CC}">
              <c16:uniqueId val="{00000024-9594-4191-B844-76D289B90A07}"/>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'F4'!$B$6</c:f>
              <c:strCache>
                <c:ptCount val="1"/>
                <c:pt idx="0">
                  <c:v>2012</c:v>
                </c:pt>
              </c:strCache>
            </c:strRef>
          </c:tx>
          <c:spPr>
            <a:solidFill>
              <a:srgbClr val="004A98"/>
            </a:solidFill>
          </c:spPr>
          <c:invertIfNegative val="0"/>
          <c:dLbls>
            <c:dLbl>
              <c:idx val="2"/>
              <c:layout>
                <c:manualLayout>
                  <c:x val="-7.6628352490421452E-3"/>
                  <c:y val="3.703702623592119E-3"/>
                </c:manualLayout>
              </c:layout>
              <c:numFmt formatCode="#,##0.0" sourceLinked="0"/>
              <c:spPr/>
              <c:txPr>
                <a:bodyPr/>
                <a:lstStyle/>
                <a:p>
                  <a:pPr>
                    <a:defRPr sz="800">
                      <a:latin typeface="Arial" panose="020B0604020202020204" pitchFamily="34" charset="0"/>
                      <a:cs typeface="Arial" panose="020B0604020202020204" pitchFamily="34" charset="0"/>
                    </a:defRPr>
                  </a:pPr>
                  <a:endParaRPr lang="es-MX"/>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B7-4300-B170-46919FF8B86F}"/>
                </c:ext>
              </c:extLst>
            </c:dLbl>
            <c:dLbl>
              <c:idx val="3"/>
              <c:layout>
                <c:manualLayout>
                  <c:x val="-1.0217113665389528E-2"/>
                  <c:y val="0"/>
                </c:manualLayout>
              </c:layout>
              <c:numFmt formatCode="#,##0.0" sourceLinked="0"/>
              <c:spPr/>
              <c:txPr>
                <a:bodyPr/>
                <a:lstStyle/>
                <a:p>
                  <a:pPr>
                    <a:defRPr sz="800">
                      <a:latin typeface="Arial" panose="020B0604020202020204" pitchFamily="34" charset="0"/>
                      <a:cs typeface="Arial" panose="020B0604020202020204" pitchFamily="34" charset="0"/>
                    </a:defRPr>
                  </a:pPr>
                  <a:endParaRPr lang="es-MX"/>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4B7-4300-B170-46919FF8B86F}"/>
                </c:ext>
              </c:extLst>
            </c:dLbl>
            <c:dLbl>
              <c:idx val="5"/>
              <c:layout>
                <c:manualLayout>
                  <c:x val="-1.40485312899106E-2"/>
                  <c:y val="3.7034109934642773E-3"/>
                </c:manualLayout>
              </c:layout>
              <c:numFmt formatCode="#,##0.0" sourceLinked="0"/>
              <c:spPr/>
              <c:txPr>
                <a:bodyPr/>
                <a:lstStyle/>
                <a:p>
                  <a:pPr>
                    <a:defRPr sz="800">
                      <a:latin typeface="Arial" panose="020B0604020202020204" pitchFamily="34" charset="0"/>
                      <a:cs typeface="Arial" panose="020B0604020202020204" pitchFamily="34" charset="0"/>
                    </a:defRPr>
                  </a:pPr>
                  <a:endParaRPr lang="es-MX"/>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B7-4300-B170-46919FF8B86F}"/>
                </c:ext>
              </c:extLst>
            </c:dLbl>
            <c:dLbl>
              <c:idx val="7"/>
              <c:layout>
                <c:manualLayout>
                  <c:x val="-3.7771482530690251E-3"/>
                  <c:y val="0"/>
                </c:manualLayout>
              </c:layout>
              <c:numFmt formatCode="#,##0.0" sourceLinked="0"/>
              <c:spPr/>
              <c:txPr>
                <a:bodyPr/>
                <a:lstStyle/>
                <a:p>
                  <a:pPr>
                    <a:defRPr sz="800">
                      <a:latin typeface="Arial" panose="020B0604020202020204" pitchFamily="34" charset="0"/>
                      <a:cs typeface="Arial" panose="020B0604020202020204" pitchFamily="34" charset="0"/>
                    </a:defRPr>
                  </a:pPr>
                  <a:endParaRPr lang="es-MX"/>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4B7-4300-B170-46919FF8B86F}"/>
                </c:ext>
              </c:extLst>
            </c:dLbl>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'F4'!$A$7:$A$14</c:f>
              <c:strCache>
                <c:ptCount val="8"/>
                <c:pt idx="0">
                  <c:v>          Jalisco</c:v>
                </c:pt>
                <c:pt idx="1">
                  <c:v>          Yucatán</c:v>
                </c:pt>
                <c:pt idx="2">
                  <c:v>          Ciudad de México</c:v>
                </c:pt>
                <c:pt idx="3">
                  <c:v>          Quintana Roo</c:v>
                </c:pt>
                <c:pt idx="4">
                  <c:v>          Nuevo León</c:v>
                </c:pt>
                <c:pt idx="5">
                  <c:v>          Sinaloa</c:v>
                </c:pt>
                <c:pt idx="6">
                  <c:v>          Aguascalientes</c:v>
                </c:pt>
                <c:pt idx="7">
                  <c:v>          Baja California Sur</c:v>
                </c:pt>
              </c:strCache>
            </c:strRef>
          </c:cat>
          <c:val>
            <c:numRef>
              <c:f>'F4'!$B$7:$B$14</c:f>
              <c:numCache>
                <c:formatCode>0.0</c:formatCode>
                <c:ptCount val="8"/>
                <c:pt idx="0">
                  <c:v>4.4242673623053674</c:v>
                </c:pt>
                <c:pt idx="1">
                  <c:v>4.2076094701516151</c:v>
                </c:pt>
                <c:pt idx="2">
                  <c:v>4.4144867161788781</c:v>
                </c:pt>
                <c:pt idx="3">
                  <c:v>4.0784527657220515</c:v>
                </c:pt>
                <c:pt idx="4">
                  <c:v>1.5416554387381654</c:v>
                </c:pt>
                <c:pt idx="5">
                  <c:v>2.6231127990696157</c:v>
                </c:pt>
                <c:pt idx="6">
                  <c:v>4.090022494927914</c:v>
                </c:pt>
                <c:pt idx="7">
                  <c:v>2.0767472043529578</c:v>
                </c:pt>
              </c:numCache>
            </c:numRef>
          </c:val>
          <c:extLst>
            <c:ext xmlns:c16="http://schemas.microsoft.com/office/drawing/2014/chart" uri="{C3380CC4-5D6E-409C-BE32-E72D297353CC}">
              <c16:uniqueId val="{00000004-14B7-4300-B170-46919FF8B86F}"/>
            </c:ext>
          </c:extLst>
        </c:ser>
        <c:ser>
          <c:idx val="1"/>
          <c:order val="1"/>
          <c:tx>
            <c:strRef>
              <c:f>'F4'!$C$6</c:f>
              <c:strCache>
                <c:ptCount val="1"/>
                <c:pt idx="0">
                  <c:v>2013</c:v>
                </c:pt>
              </c:strCache>
            </c:strRef>
          </c:tx>
          <c:spPr>
            <a:solidFill>
              <a:srgbClr val="393D3F"/>
            </a:solidFill>
          </c:spPr>
          <c:invertIfNegative val="0"/>
          <c:dLbls>
            <c:dLbl>
              <c:idx val="4"/>
              <c:layout>
                <c:manualLayout>
                  <c:x val="1.1331444759206799E-2"/>
                  <c:y val="0"/>
                </c:manualLayout>
              </c:layout>
              <c:numFmt formatCode="#,##0.0" sourceLinked="0"/>
              <c:spPr/>
              <c:txPr>
                <a:bodyPr/>
                <a:lstStyle/>
                <a:p>
                  <a:pPr>
                    <a:defRPr sz="800">
                      <a:latin typeface="Arial" panose="020B0604020202020204" pitchFamily="34" charset="0"/>
                      <a:cs typeface="Arial" panose="020B0604020202020204" pitchFamily="34" charset="0"/>
                    </a:defRPr>
                  </a:pPr>
                  <a:endParaRPr lang="es-MX"/>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B7-4300-B170-46919FF8B86F}"/>
                </c:ext>
              </c:extLst>
            </c:dLbl>
            <c:dLbl>
              <c:idx val="5"/>
              <c:layout>
                <c:manualLayout>
                  <c:x val="-3.8314176245210726E-3"/>
                  <c:y val="0"/>
                </c:manualLayout>
              </c:layout>
              <c:numFmt formatCode="#,##0.0" sourceLinked="0"/>
              <c:spPr/>
              <c:txPr>
                <a:bodyPr/>
                <a:lstStyle/>
                <a:p>
                  <a:pPr>
                    <a:defRPr sz="800">
                      <a:latin typeface="Arial" panose="020B0604020202020204" pitchFamily="34" charset="0"/>
                      <a:cs typeface="Arial" panose="020B0604020202020204" pitchFamily="34" charset="0"/>
                    </a:defRPr>
                  </a:pPr>
                  <a:endParaRPr lang="es-MX"/>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4B7-4300-B170-46919FF8B86F}"/>
                </c:ext>
              </c:extLst>
            </c:dLbl>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'F4'!$A$7:$A$14</c:f>
              <c:strCache>
                <c:ptCount val="8"/>
                <c:pt idx="0">
                  <c:v>          Jalisco</c:v>
                </c:pt>
                <c:pt idx="1">
                  <c:v>          Yucatán</c:v>
                </c:pt>
                <c:pt idx="2">
                  <c:v>          Ciudad de México</c:v>
                </c:pt>
                <c:pt idx="3">
                  <c:v>          Quintana Roo</c:v>
                </c:pt>
                <c:pt idx="4">
                  <c:v>          Nuevo León</c:v>
                </c:pt>
                <c:pt idx="5">
                  <c:v>          Sinaloa</c:v>
                </c:pt>
                <c:pt idx="6">
                  <c:v>          Aguascalientes</c:v>
                </c:pt>
                <c:pt idx="7">
                  <c:v>          Baja California Sur</c:v>
                </c:pt>
              </c:strCache>
            </c:strRef>
          </c:cat>
          <c:val>
            <c:numRef>
              <c:f>'F4'!$C$7:$C$14</c:f>
              <c:numCache>
                <c:formatCode>0.0</c:formatCode>
                <c:ptCount val="8"/>
                <c:pt idx="0">
                  <c:v>1.5268198860735049</c:v>
                </c:pt>
                <c:pt idx="1">
                  <c:v>1.9827212117575224</c:v>
                </c:pt>
                <c:pt idx="2">
                  <c:v>1.3525988372030007</c:v>
                </c:pt>
                <c:pt idx="3">
                  <c:v>4.0247682615479619</c:v>
                </c:pt>
                <c:pt idx="4">
                  <c:v>0.29513924502679867</c:v>
                </c:pt>
                <c:pt idx="5">
                  <c:v>2.1184133362613045</c:v>
                </c:pt>
                <c:pt idx="6">
                  <c:v>1.7920926198677689</c:v>
                </c:pt>
                <c:pt idx="7">
                  <c:v>-0.20730658909866584</c:v>
                </c:pt>
              </c:numCache>
            </c:numRef>
          </c:val>
          <c:extLst>
            <c:ext xmlns:c16="http://schemas.microsoft.com/office/drawing/2014/chart" uri="{C3380CC4-5D6E-409C-BE32-E72D297353CC}">
              <c16:uniqueId val="{00000007-14B7-4300-B170-46919FF8B86F}"/>
            </c:ext>
          </c:extLst>
        </c:ser>
        <c:ser>
          <c:idx val="2"/>
          <c:order val="2"/>
          <c:tx>
            <c:strRef>
              <c:f>'F4'!$D$6</c:f>
              <c:strCache>
                <c:ptCount val="1"/>
                <c:pt idx="0">
                  <c:v>2014</c:v>
                </c:pt>
              </c:strCache>
            </c:strRef>
          </c:tx>
          <c:spPr>
            <a:solidFill>
              <a:srgbClr val="BDCFD6"/>
            </a:solidFill>
          </c:spPr>
          <c:invertIfNegative val="0"/>
          <c:dLbls>
            <c:dLbl>
              <c:idx val="4"/>
              <c:layout>
                <c:manualLayout>
                  <c:x val="-1.1494252873563265E-2"/>
                  <c:y val="3.703702623592119E-3"/>
                </c:manualLayout>
              </c:layout>
              <c:numFmt formatCode="#,##0.0" sourceLinked="0"/>
              <c:spPr/>
              <c:txPr>
                <a:bodyPr/>
                <a:lstStyle/>
                <a:p>
                  <a:pPr>
                    <a:defRPr sz="800">
                      <a:latin typeface="Arial" panose="020B0604020202020204" pitchFamily="34" charset="0"/>
                      <a:cs typeface="Arial" panose="020B0604020202020204" pitchFamily="34" charset="0"/>
                    </a:defRPr>
                  </a:pPr>
                  <a:endParaRPr lang="es-MX"/>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4B7-4300-B170-46919FF8B86F}"/>
                </c:ext>
              </c:extLst>
            </c:dLbl>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'F4'!$A$7:$A$14</c:f>
              <c:strCache>
                <c:ptCount val="8"/>
                <c:pt idx="0">
                  <c:v>          Jalisco</c:v>
                </c:pt>
                <c:pt idx="1">
                  <c:v>          Yucatán</c:v>
                </c:pt>
                <c:pt idx="2">
                  <c:v>          Ciudad de México</c:v>
                </c:pt>
                <c:pt idx="3">
                  <c:v>          Quintana Roo</c:v>
                </c:pt>
                <c:pt idx="4">
                  <c:v>          Nuevo León</c:v>
                </c:pt>
                <c:pt idx="5">
                  <c:v>          Sinaloa</c:v>
                </c:pt>
                <c:pt idx="6">
                  <c:v>          Aguascalientes</c:v>
                </c:pt>
                <c:pt idx="7">
                  <c:v>          Baja California Sur</c:v>
                </c:pt>
              </c:strCache>
            </c:strRef>
          </c:cat>
          <c:val>
            <c:numRef>
              <c:f>'F4'!$D$7:$D$14</c:f>
              <c:numCache>
                <c:formatCode>0.0</c:formatCode>
                <c:ptCount val="8"/>
                <c:pt idx="0">
                  <c:v>6.1665368464338233</c:v>
                </c:pt>
                <c:pt idx="1">
                  <c:v>4.4374605927002886</c:v>
                </c:pt>
                <c:pt idx="2">
                  <c:v>1.0898500474314066</c:v>
                </c:pt>
                <c:pt idx="3">
                  <c:v>4.6066499534968441</c:v>
                </c:pt>
                <c:pt idx="4">
                  <c:v>6.0474166188100309</c:v>
                </c:pt>
                <c:pt idx="5">
                  <c:v>3.7799924714621014</c:v>
                </c:pt>
                <c:pt idx="6">
                  <c:v>12.722537260926558</c:v>
                </c:pt>
                <c:pt idx="7">
                  <c:v>-2.3064562810414913</c:v>
                </c:pt>
              </c:numCache>
            </c:numRef>
          </c:val>
          <c:extLst>
            <c:ext xmlns:c16="http://schemas.microsoft.com/office/drawing/2014/chart" uri="{C3380CC4-5D6E-409C-BE32-E72D297353CC}">
              <c16:uniqueId val="{00000009-14B7-4300-B170-46919FF8B86F}"/>
            </c:ext>
          </c:extLst>
        </c:ser>
        <c:ser>
          <c:idx val="3"/>
          <c:order val="3"/>
          <c:tx>
            <c:strRef>
              <c:f>'F4'!$E$6</c:f>
              <c:strCache>
                <c:ptCount val="1"/>
                <c:pt idx="0">
                  <c:v>2015</c:v>
                </c:pt>
              </c:strCache>
            </c:strRef>
          </c:tx>
          <c:spPr>
            <a:solidFill>
              <a:srgbClr val="7C878E"/>
            </a:solidFill>
          </c:spPr>
          <c:invertIfNegative val="0"/>
          <c:dLbls>
            <c:dLbl>
              <c:idx val="2"/>
              <c:layout>
                <c:manualLayout>
                  <c:x val="-7.662835249042192E-3"/>
                  <c:y val="-1.1111107870776358E-2"/>
                </c:manualLayout>
              </c:layout>
              <c:numFmt formatCode="#,##0.0" sourceLinked="0"/>
              <c:spPr/>
              <c:txPr>
                <a:bodyPr/>
                <a:lstStyle/>
                <a:p>
                  <a:pPr>
                    <a:defRPr sz="800">
                      <a:latin typeface="Arial" panose="020B0604020202020204" pitchFamily="34" charset="0"/>
                      <a:cs typeface="Arial" panose="020B0604020202020204" pitchFamily="34" charset="0"/>
                    </a:defRPr>
                  </a:pPr>
                  <a:endParaRPr lang="es-MX"/>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4B7-4300-B170-46919FF8B86F}"/>
                </c:ext>
              </c:extLst>
            </c:dLbl>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'F4'!$A$7:$A$14</c:f>
              <c:strCache>
                <c:ptCount val="8"/>
                <c:pt idx="0">
                  <c:v>          Jalisco</c:v>
                </c:pt>
                <c:pt idx="1">
                  <c:v>          Yucatán</c:v>
                </c:pt>
                <c:pt idx="2">
                  <c:v>          Ciudad de México</c:v>
                </c:pt>
                <c:pt idx="3">
                  <c:v>          Quintana Roo</c:v>
                </c:pt>
                <c:pt idx="4">
                  <c:v>          Nuevo León</c:v>
                </c:pt>
                <c:pt idx="5">
                  <c:v>          Sinaloa</c:v>
                </c:pt>
                <c:pt idx="6">
                  <c:v>          Aguascalientes</c:v>
                </c:pt>
                <c:pt idx="7">
                  <c:v>          Baja California Sur</c:v>
                </c:pt>
              </c:strCache>
            </c:strRef>
          </c:cat>
          <c:val>
            <c:numRef>
              <c:f>'F4'!$E$7:$E$14</c:f>
              <c:numCache>
                <c:formatCode>0.0</c:formatCode>
                <c:ptCount val="8"/>
                <c:pt idx="0">
                  <c:v>1.6949310624166714</c:v>
                </c:pt>
                <c:pt idx="1">
                  <c:v>1.4480590679524232</c:v>
                </c:pt>
                <c:pt idx="2">
                  <c:v>4.7515556071787923</c:v>
                </c:pt>
                <c:pt idx="3">
                  <c:v>5.5238011147361821</c:v>
                </c:pt>
                <c:pt idx="4">
                  <c:v>3.2533048063863923</c:v>
                </c:pt>
                <c:pt idx="5">
                  <c:v>6.6257736692195923</c:v>
                </c:pt>
                <c:pt idx="6">
                  <c:v>3.286948845119575</c:v>
                </c:pt>
                <c:pt idx="7">
                  <c:v>11.235818465210867</c:v>
                </c:pt>
              </c:numCache>
            </c:numRef>
          </c:val>
          <c:extLst>
            <c:ext xmlns:c16="http://schemas.microsoft.com/office/drawing/2014/chart" uri="{C3380CC4-5D6E-409C-BE32-E72D297353CC}">
              <c16:uniqueId val="{0000000B-14B7-4300-B170-46919FF8B86F}"/>
            </c:ext>
          </c:extLst>
        </c:ser>
        <c:ser>
          <c:idx val="4"/>
          <c:order val="4"/>
          <c:tx>
            <c:strRef>
              <c:f>'F4'!$F$6</c:f>
              <c:strCache>
                <c:ptCount val="1"/>
                <c:pt idx="0">
                  <c:v>2016</c:v>
                </c:pt>
              </c:strCache>
            </c:strRef>
          </c:tx>
          <c:spPr>
            <a:solidFill>
              <a:srgbClr val="95682B"/>
            </a:solidFill>
          </c:spPr>
          <c:invertIfNegative val="0"/>
          <c:dLbls>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'F4'!$A$7:$A$14</c:f>
              <c:strCache>
                <c:ptCount val="8"/>
                <c:pt idx="0">
                  <c:v>          Jalisco</c:v>
                </c:pt>
                <c:pt idx="1">
                  <c:v>          Yucatán</c:v>
                </c:pt>
                <c:pt idx="2">
                  <c:v>          Ciudad de México</c:v>
                </c:pt>
                <c:pt idx="3">
                  <c:v>          Quintana Roo</c:v>
                </c:pt>
                <c:pt idx="4">
                  <c:v>          Nuevo León</c:v>
                </c:pt>
                <c:pt idx="5">
                  <c:v>          Sinaloa</c:v>
                </c:pt>
                <c:pt idx="6">
                  <c:v>          Aguascalientes</c:v>
                </c:pt>
                <c:pt idx="7">
                  <c:v>          Baja California Sur</c:v>
                </c:pt>
              </c:strCache>
            </c:strRef>
          </c:cat>
          <c:val>
            <c:numRef>
              <c:f>'F4'!$F$7:$F$14</c:f>
              <c:numCache>
                <c:formatCode>0.0</c:formatCode>
                <c:ptCount val="8"/>
                <c:pt idx="0">
                  <c:v>6.3534091171301377</c:v>
                </c:pt>
                <c:pt idx="1">
                  <c:v>6.7405802171794846</c:v>
                </c:pt>
                <c:pt idx="2">
                  <c:v>5.6793079899348786</c:v>
                </c:pt>
                <c:pt idx="3">
                  <c:v>6.5939076121052098</c:v>
                </c:pt>
                <c:pt idx="4">
                  <c:v>2.4098136250369606</c:v>
                </c:pt>
                <c:pt idx="5">
                  <c:v>1.8548538823613958</c:v>
                </c:pt>
                <c:pt idx="6">
                  <c:v>10.088831289303446</c:v>
                </c:pt>
                <c:pt idx="7">
                  <c:v>8.695857050416933</c:v>
                </c:pt>
              </c:numCache>
            </c:numRef>
          </c:val>
          <c:extLst>
            <c:ext xmlns:c16="http://schemas.microsoft.com/office/drawing/2014/chart" uri="{C3380CC4-5D6E-409C-BE32-E72D297353CC}">
              <c16:uniqueId val="{0000000C-14B7-4300-B170-46919FF8B86F}"/>
            </c:ext>
          </c:extLst>
        </c:ser>
        <c:ser>
          <c:idx val="5"/>
          <c:order val="5"/>
          <c:tx>
            <c:strRef>
              <c:f>'F4'!$G$6</c:f>
              <c:strCache>
                <c:ptCount val="1"/>
                <c:pt idx="0">
                  <c:v>2017</c:v>
                </c:pt>
              </c:strCache>
            </c:strRef>
          </c:tx>
          <c:spPr>
            <a:solidFill>
              <a:srgbClr val="FAD496"/>
            </a:solidFill>
          </c:spPr>
          <c:invertIfNegative val="0"/>
          <c:dLbls>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'F4'!$A$7:$A$14</c:f>
              <c:strCache>
                <c:ptCount val="8"/>
                <c:pt idx="0">
                  <c:v>          Jalisco</c:v>
                </c:pt>
                <c:pt idx="1">
                  <c:v>          Yucatán</c:v>
                </c:pt>
                <c:pt idx="2">
                  <c:v>          Ciudad de México</c:v>
                </c:pt>
                <c:pt idx="3">
                  <c:v>          Quintana Roo</c:v>
                </c:pt>
                <c:pt idx="4">
                  <c:v>          Nuevo León</c:v>
                </c:pt>
                <c:pt idx="5">
                  <c:v>          Sinaloa</c:v>
                </c:pt>
                <c:pt idx="6">
                  <c:v>          Aguascalientes</c:v>
                </c:pt>
                <c:pt idx="7">
                  <c:v>          Baja California Sur</c:v>
                </c:pt>
              </c:strCache>
            </c:strRef>
          </c:cat>
          <c:val>
            <c:numRef>
              <c:f>'F4'!$G$7:$G$14</c:f>
              <c:numCache>
                <c:formatCode>0.0</c:formatCode>
                <c:ptCount val="8"/>
                <c:pt idx="0">
                  <c:v>2.590221691539063</c:v>
                </c:pt>
                <c:pt idx="1">
                  <c:v>0.56319170272942765</c:v>
                </c:pt>
                <c:pt idx="2">
                  <c:v>0.96911346618377969</c:v>
                </c:pt>
                <c:pt idx="3">
                  <c:v>4.2031215625951468</c:v>
                </c:pt>
                <c:pt idx="4">
                  <c:v>1.7880942061685889</c:v>
                </c:pt>
                <c:pt idx="5">
                  <c:v>0.69563844428521815</c:v>
                </c:pt>
                <c:pt idx="6">
                  <c:v>0.56036391375953176</c:v>
                </c:pt>
                <c:pt idx="7">
                  <c:v>16.09510855070657</c:v>
                </c:pt>
              </c:numCache>
            </c:numRef>
          </c:val>
          <c:extLst>
            <c:ext xmlns:c16="http://schemas.microsoft.com/office/drawing/2014/chart" uri="{C3380CC4-5D6E-409C-BE32-E72D297353CC}">
              <c16:uniqueId val="{0000000D-14B7-4300-B170-46919FF8B86F}"/>
            </c:ext>
          </c:extLst>
        </c:ser>
        <c:ser>
          <c:idx val="6"/>
          <c:order val="6"/>
          <c:tx>
            <c:strRef>
              <c:f>'F4'!$H$6</c:f>
              <c:strCache>
                <c:ptCount val="1"/>
                <c:pt idx="0">
                  <c:v>2018</c:v>
                </c:pt>
              </c:strCache>
            </c:strRef>
          </c:tx>
          <c:spPr>
            <a:solidFill>
              <a:srgbClr val="FFC000"/>
            </a:solidFill>
          </c:spPr>
          <c:invertIfNegative val="0"/>
          <c:dLbls>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'F4'!$A$7:$A$14</c:f>
              <c:strCache>
                <c:ptCount val="8"/>
                <c:pt idx="0">
                  <c:v>          Jalisco</c:v>
                </c:pt>
                <c:pt idx="1">
                  <c:v>          Yucatán</c:v>
                </c:pt>
                <c:pt idx="2">
                  <c:v>          Ciudad de México</c:v>
                </c:pt>
                <c:pt idx="3">
                  <c:v>          Quintana Roo</c:v>
                </c:pt>
                <c:pt idx="4">
                  <c:v>          Nuevo León</c:v>
                </c:pt>
                <c:pt idx="5">
                  <c:v>          Sinaloa</c:v>
                </c:pt>
                <c:pt idx="6">
                  <c:v>          Aguascalientes</c:v>
                </c:pt>
                <c:pt idx="7">
                  <c:v>          Baja California Sur</c:v>
                </c:pt>
              </c:strCache>
            </c:strRef>
          </c:cat>
          <c:val>
            <c:numRef>
              <c:f>'F4'!$H$7:$H$14</c:f>
              <c:numCache>
                <c:formatCode>0.0</c:formatCode>
                <c:ptCount val="8"/>
                <c:pt idx="0">
                  <c:v>3.5164247206760368</c:v>
                </c:pt>
                <c:pt idx="1">
                  <c:v>3.5533174518207602</c:v>
                </c:pt>
                <c:pt idx="2">
                  <c:v>3.6087999422762307</c:v>
                </c:pt>
                <c:pt idx="3">
                  <c:v>3.6689391377997538</c:v>
                </c:pt>
                <c:pt idx="4">
                  <c:v>4.2252444588811722</c:v>
                </c:pt>
                <c:pt idx="5">
                  <c:v>4.7629780490216378</c:v>
                </c:pt>
                <c:pt idx="6">
                  <c:v>8.6436370264450844</c:v>
                </c:pt>
                <c:pt idx="7">
                  <c:v>8.7915267539242734</c:v>
                </c:pt>
              </c:numCache>
            </c:numRef>
          </c:val>
          <c:extLst>
            <c:ext xmlns:c16="http://schemas.microsoft.com/office/drawing/2014/chart" uri="{C3380CC4-5D6E-409C-BE32-E72D297353CC}">
              <c16:uniqueId val="{0000000E-14B7-4300-B170-46919FF8B86F}"/>
            </c:ext>
          </c:extLst>
        </c:ser>
        <c:dLbls>
          <c:showLegendKey val="0"/>
          <c:showVal val="0"/>
          <c:showCatName val="0"/>
          <c:showSerName val="0"/>
          <c:showPercent val="0"/>
          <c:showBubbleSize val="0"/>
        </c:dLbls>
        <c:gapWidth val="150"/>
        <c:overlap val="-25"/>
        <c:axId val="316988176"/>
        <c:axId val="1"/>
      </c:barChart>
      <c:catAx>
        <c:axId val="316988176"/>
        <c:scaling>
          <c:orientation val="minMax"/>
        </c:scaling>
        <c:delete val="0"/>
        <c:axPos val="b"/>
        <c:numFmt formatCode="General" sourceLinked="1"/>
        <c:majorTickMark val="none"/>
        <c:minorTickMark val="none"/>
        <c:tickLblPos val="low"/>
        <c:crossAx val="1"/>
        <c:crosses val="autoZero"/>
        <c:auto val="1"/>
        <c:lblAlgn val="ctr"/>
        <c:lblOffset val="100"/>
        <c:noMultiLvlLbl val="0"/>
      </c:catAx>
      <c:valAx>
        <c:axId val="1"/>
        <c:scaling>
          <c:orientation val="minMax"/>
        </c:scaling>
        <c:delete val="1"/>
        <c:axPos val="l"/>
        <c:numFmt formatCode="0.0" sourceLinked="1"/>
        <c:majorTickMark val="out"/>
        <c:minorTickMark val="none"/>
        <c:tickLblPos val="nextTo"/>
        <c:crossAx val="316988176"/>
        <c:crosses val="autoZero"/>
        <c:crossBetween val="between"/>
      </c:valAx>
    </c:plotArea>
    <c:legend>
      <c:legendPos val="t"/>
      <c:layout>
        <c:manualLayout>
          <c:xMode val="edge"/>
          <c:yMode val="edge"/>
          <c:x val="0.31798301682877878"/>
          <c:y val="0.13269456260496174"/>
          <c:w val="0.29425395354992395"/>
          <c:h val="9.2377590732192955E-2"/>
        </c:manualLayout>
      </c:layout>
      <c:overlay val="0"/>
    </c:legend>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7C878E"/>
            </a:solidFill>
            <a:ln>
              <a:noFill/>
            </a:ln>
            <a:effectLst/>
          </c:spPr>
          <c:invertIfNegative val="0"/>
          <c:dPt>
            <c:idx val="6"/>
            <c:invertIfNegative val="0"/>
            <c:bubble3D val="0"/>
            <c:spPr>
              <a:solidFill>
                <a:srgbClr val="7C878E"/>
              </a:solidFill>
              <a:ln>
                <a:noFill/>
              </a:ln>
              <a:effectLst/>
            </c:spPr>
            <c:extLst>
              <c:ext xmlns:c16="http://schemas.microsoft.com/office/drawing/2014/chart" uri="{C3380CC4-5D6E-409C-BE32-E72D297353CC}">
                <c16:uniqueId val="{00000001-C885-408B-B24D-A32E872B28FF}"/>
              </c:ext>
            </c:extLst>
          </c:dPt>
          <c:dPt>
            <c:idx val="13"/>
            <c:invertIfNegative val="0"/>
            <c:bubble3D val="0"/>
            <c:spPr>
              <a:solidFill>
                <a:srgbClr val="FBBB27"/>
              </a:solidFill>
              <a:ln>
                <a:noFill/>
              </a:ln>
              <a:effectLst/>
            </c:spPr>
            <c:extLst>
              <c:ext xmlns:c16="http://schemas.microsoft.com/office/drawing/2014/chart" uri="{C3380CC4-5D6E-409C-BE32-E72D297353CC}">
                <c16:uniqueId val="{00000003-C885-408B-B24D-A32E872B28FF}"/>
              </c:ext>
            </c:extLst>
          </c:dPt>
          <c:dLbls>
            <c:dLbl>
              <c:idx val="13"/>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885-408B-B24D-A32E872B28F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'F36'!$A$6:$A$19</c:f>
              <c:strCache>
                <c:ptCount val="14"/>
                <c:pt idx="0">
                  <c:v>2006/02</c:v>
                </c:pt>
                <c:pt idx="1">
                  <c:v>2007/02</c:v>
                </c:pt>
                <c:pt idx="2">
                  <c:v>2008/02</c:v>
                </c:pt>
                <c:pt idx="3">
                  <c:v>2009/02</c:v>
                </c:pt>
                <c:pt idx="4">
                  <c:v>2010/02</c:v>
                </c:pt>
                <c:pt idx="5">
                  <c:v>2011/02</c:v>
                </c:pt>
                <c:pt idx="6">
                  <c:v>2012/02</c:v>
                </c:pt>
                <c:pt idx="7">
                  <c:v>2013/02</c:v>
                </c:pt>
                <c:pt idx="8">
                  <c:v>2014/02</c:v>
                </c:pt>
                <c:pt idx="9">
                  <c:v>2015/02</c:v>
                </c:pt>
                <c:pt idx="10">
                  <c:v>2016/02</c:v>
                </c:pt>
                <c:pt idx="11">
                  <c:v>2017/02</c:v>
                </c:pt>
                <c:pt idx="12">
                  <c:v>2018/02</c:v>
                </c:pt>
                <c:pt idx="13">
                  <c:v>2019/02</c:v>
                </c:pt>
              </c:strCache>
            </c:strRef>
          </c:cat>
          <c:val>
            <c:numRef>
              <c:f>'F36'!$B$6:$B$19</c:f>
              <c:numCache>
                <c:formatCode>#,##0</c:formatCode>
                <c:ptCount val="14"/>
                <c:pt idx="0">
                  <c:v>2402.2218170532501</c:v>
                </c:pt>
                <c:pt idx="1">
                  <c:v>2934.8220111723699</c:v>
                </c:pt>
                <c:pt idx="2">
                  <c:v>3472.02205395583</c:v>
                </c:pt>
                <c:pt idx="3">
                  <c:v>2302.3891141099198</c:v>
                </c:pt>
                <c:pt idx="4">
                  <c:v>2225.8763699475398</c:v>
                </c:pt>
                <c:pt idx="5">
                  <c:v>2800.5193322611799</c:v>
                </c:pt>
                <c:pt idx="6">
                  <c:v>2279.5179272413502</c:v>
                </c:pt>
                <c:pt idx="7">
                  <c:v>2535.1873905043199</c:v>
                </c:pt>
                <c:pt idx="8">
                  <c:v>1571.1338021566801</c:v>
                </c:pt>
                <c:pt idx="9">
                  <c:v>1981.2913872859301</c:v>
                </c:pt>
                <c:pt idx="10">
                  <c:v>2184.1908896517102</c:v>
                </c:pt>
                <c:pt idx="11">
                  <c:v>2481.9090202544699</c:v>
                </c:pt>
                <c:pt idx="12">
                  <c:v>2348.8737803961099</c:v>
                </c:pt>
                <c:pt idx="13">
                  <c:v>2714.6782818890201</c:v>
                </c:pt>
              </c:numCache>
            </c:numRef>
          </c:val>
          <c:extLst>
            <c:ext xmlns:c16="http://schemas.microsoft.com/office/drawing/2014/chart" uri="{C3380CC4-5D6E-409C-BE32-E72D297353CC}">
              <c16:uniqueId val="{00000004-C885-408B-B24D-A32E872B28FF}"/>
            </c:ext>
          </c:extLst>
        </c:ser>
        <c:dLbls>
          <c:showLegendKey val="0"/>
          <c:showVal val="0"/>
          <c:showCatName val="0"/>
          <c:showSerName val="0"/>
          <c:showPercent val="0"/>
          <c:showBubbleSize val="0"/>
        </c:dLbls>
        <c:gapWidth val="50"/>
        <c:overlap val="-27"/>
        <c:axId val="540025024"/>
        <c:axId val="540032240"/>
      </c:bar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'F37'!$C$5</c:f>
              <c:strCache>
                <c:ptCount val="1"/>
                <c:pt idx="0">
                  <c:v>Valor de la producción</c:v>
                </c:pt>
              </c:strCache>
            </c:strRef>
          </c:tx>
          <c:spPr>
            <a:solidFill>
              <a:srgbClr val="C9D0D6"/>
            </a:solidFill>
            <a:ln>
              <a:noFill/>
            </a:ln>
            <a:effectLst/>
          </c:spPr>
          <c:invertIfNegative val="0"/>
          <c:dPt>
            <c:idx val="1"/>
            <c:invertIfNegative val="0"/>
            <c:bubble3D val="0"/>
            <c:spPr>
              <a:solidFill>
                <a:srgbClr val="7C878E"/>
              </a:solidFill>
              <a:ln>
                <a:noFill/>
              </a:ln>
              <a:effectLst/>
            </c:spPr>
            <c:extLst>
              <c:ext xmlns:c16="http://schemas.microsoft.com/office/drawing/2014/chart" uri="{C3380CC4-5D6E-409C-BE32-E72D297353CC}">
                <c16:uniqueId val="{00000001-3178-49F9-9C93-8FFDBA83EE94}"/>
              </c:ext>
            </c:extLst>
          </c:dPt>
          <c:dPt>
            <c:idx val="13"/>
            <c:invertIfNegative val="0"/>
            <c:bubble3D val="0"/>
            <c:spPr>
              <a:solidFill>
                <a:srgbClr val="7C878E"/>
              </a:solidFill>
              <a:ln>
                <a:noFill/>
              </a:ln>
              <a:effectLst/>
            </c:spPr>
            <c:extLst>
              <c:ext xmlns:c16="http://schemas.microsoft.com/office/drawing/2014/chart" uri="{C3380CC4-5D6E-409C-BE32-E72D297353CC}">
                <c16:uniqueId val="{00000003-3178-49F9-9C93-8FFDBA83EE94}"/>
              </c:ext>
            </c:extLst>
          </c:dPt>
          <c:dPt>
            <c:idx val="25"/>
            <c:invertIfNegative val="0"/>
            <c:bubble3D val="0"/>
            <c:spPr>
              <a:solidFill>
                <a:srgbClr val="7C878E"/>
              </a:solidFill>
              <a:ln>
                <a:noFill/>
              </a:ln>
              <a:effectLst/>
            </c:spPr>
            <c:extLst>
              <c:ext xmlns:c16="http://schemas.microsoft.com/office/drawing/2014/chart" uri="{C3380CC4-5D6E-409C-BE32-E72D297353CC}">
                <c16:uniqueId val="{00000005-3178-49F9-9C93-8FFDBA83EE94}"/>
              </c:ext>
            </c:extLst>
          </c:dPt>
          <c:dPt>
            <c:idx val="37"/>
            <c:invertIfNegative val="0"/>
            <c:bubble3D val="0"/>
            <c:spPr>
              <a:solidFill>
                <a:srgbClr val="7C878E"/>
              </a:solidFill>
              <a:ln>
                <a:noFill/>
              </a:ln>
              <a:effectLst/>
            </c:spPr>
            <c:extLst>
              <c:ext xmlns:c16="http://schemas.microsoft.com/office/drawing/2014/chart" uri="{C3380CC4-5D6E-409C-BE32-E72D297353CC}">
                <c16:uniqueId val="{00000007-3178-49F9-9C93-8FFDBA83EE94}"/>
              </c:ext>
            </c:extLst>
          </c:dPt>
          <c:dPt>
            <c:idx val="49"/>
            <c:invertIfNegative val="0"/>
            <c:bubble3D val="0"/>
            <c:spPr>
              <a:solidFill>
                <a:srgbClr val="7C878E"/>
              </a:solidFill>
              <a:ln>
                <a:noFill/>
              </a:ln>
              <a:effectLst/>
            </c:spPr>
            <c:extLst>
              <c:ext xmlns:c16="http://schemas.microsoft.com/office/drawing/2014/chart" uri="{C3380CC4-5D6E-409C-BE32-E72D297353CC}">
                <c16:uniqueId val="{00000009-3178-49F9-9C93-8FFDBA83EE94}"/>
              </c:ext>
            </c:extLst>
          </c:dPt>
          <c:dPt>
            <c:idx val="61"/>
            <c:invertIfNegative val="0"/>
            <c:bubble3D val="0"/>
            <c:spPr>
              <a:solidFill>
                <a:srgbClr val="7C878E"/>
              </a:solidFill>
              <a:ln>
                <a:noFill/>
              </a:ln>
              <a:effectLst/>
            </c:spPr>
            <c:extLst>
              <c:ext xmlns:c16="http://schemas.microsoft.com/office/drawing/2014/chart" uri="{C3380CC4-5D6E-409C-BE32-E72D297353CC}">
                <c16:uniqueId val="{0000000B-3178-49F9-9C93-8FFDBA83EE94}"/>
              </c:ext>
            </c:extLst>
          </c:dPt>
          <c:dPt>
            <c:idx val="73"/>
            <c:invertIfNegative val="0"/>
            <c:bubble3D val="0"/>
            <c:spPr>
              <a:solidFill>
                <a:srgbClr val="FBBB27"/>
              </a:solidFill>
              <a:ln>
                <a:noFill/>
              </a:ln>
              <a:effectLst/>
            </c:spPr>
            <c:extLst>
              <c:ext xmlns:c16="http://schemas.microsoft.com/office/drawing/2014/chart" uri="{C3380CC4-5D6E-409C-BE32-E72D297353CC}">
                <c16:uniqueId val="{0000000D-3178-49F9-9C93-8FFDBA83EE94}"/>
              </c:ext>
            </c:extLst>
          </c:dPt>
          <c:cat>
            <c:multiLvlStrRef>
              <c:f>'F37'!$A$6:$B$79</c:f>
              <c:multiLvlStrCache>
                <c:ptCount val="7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lvl>
                <c:lvl>
                  <c:pt idx="0">
                    <c:v>2013</c:v>
                  </c:pt>
                  <c:pt idx="12">
                    <c:v>2014</c:v>
                  </c:pt>
                  <c:pt idx="24">
                    <c:v>2015</c:v>
                  </c:pt>
                  <c:pt idx="36">
                    <c:v>2016</c:v>
                  </c:pt>
                  <c:pt idx="48">
                    <c:v>2017</c:v>
                  </c:pt>
                  <c:pt idx="60">
                    <c:v>2018</c:v>
                  </c:pt>
                  <c:pt idx="72">
                    <c:v>2019</c:v>
                  </c:pt>
                </c:lvl>
              </c:multiLvlStrCache>
            </c:multiLvlStrRef>
          </c:cat>
          <c:val>
            <c:numRef>
              <c:f>'F37'!$C$6:$C$79</c:f>
              <c:numCache>
                <c:formatCode>#,##0</c:formatCode>
                <c:ptCount val="74"/>
                <c:pt idx="0">
                  <c:v>1852</c:v>
                </c:pt>
                <c:pt idx="1">
                  <c:v>2535</c:v>
                </c:pt>
                <c:pt idx="2">
                  <c:v>2213</c:v>
                </c:pt>
                <c:pt idx="3">
                  <c:v>2416</c:v>
                </c:pt>
                <c:pt idx="4">
                  <c:v>2326</c:v>
                </c:pt>
                <c:pt idx="5">
                  <c:v>2874</c:v>
                </c:pt>
                <c:pt idx="6">
                  <c:v>2528</c:v>
                </c:pt>
                <c:pt idx="7">
                  <c:v>2304</c:v>
                </c:pt>
                <c:pt idx="8">
                  <c:v>2473</c:v>
                </c:pt>
                <c:pt idx="9">
                  <c:v>2170</c:v>
                </c:pt>
                <c:pt idx="10">
                  <c:v>2214</c:v>
                </c:pt>
                <c:pt idx="11">
                  <c:v>2169</c:v>
                </c:pt>
                <c:pt idx="12">
                  <c:v>1531</c:v>
                </c:pt>
                <c:pt idx="13">
                  <c:v>1571</c:v>
                </c:pt>
                <c:pt idx="14">
                  <c:v>1857</c:v>
                </c:pt>
                <c:pt idx="15">
                  <c:v>1713</c:v>
                </c:pt>
                <c:pt idx="16">
                  <c:v>2194</c:v>
                </c:pt>
                <c:pt idx="17">
                  <c:v>2340</c:v>
                </c:pt>
                <c:pt idx="18">
                  <c:v>2089</c:v>
                </c:pt>
                <c:pt idx="19">
                  <c:v>1969</c:v>
                </c:pt>
                <c:pt idx="20">
                  <c:v>1849</c:v>
                </c:pt>
                <c:pt idx="21">
                  <c:v>2187</c:v>
                </c:pt>
                <c:pt idx="22">
                  <c:v>2067</c:v>
                </c:pt>
                <c:pt idx="23">
                  <c:v>2372</c:v>
                </c:pt>
                <c:pt idx="24">
                  <c:v>2022</c:v>
                </c:pt>
                <c:pt idx="25">
                  <c:v>1981</c:v>
                </c:pt>
                <c:pt idx="26">
                  <c:v>2176</c:v>
                </c:pt>
                <c:pt idx="27">
                  <c:v>2455</c:v>
                </c:pt>
                <c:pt idx="28">
                  <c:v>2835</c:v>
                </c:pt>
                <c:pt idx="29">
                  <c:v>2845</c:v>
                </c:pt>
                <c:pt idx="30">
                  <c:v>2898</c:v>
                </c:pt>
                <c:pt idx="31">
                  <c:v>2813</c:v>
                </c:pt>
                <c:pt idx="32">
                  <c:v>3143</c:v>
                </c:pt>
                <c:pt idx="33">
                  <c:v>2193</c:v>
                </c:pt>
                <c:pt idx="34">
                  <c:v>2310</c:v>
                </c:pt>
                <c:pt idx="35">
                  <c:v>2409</c:v>
                </c:pt>
                <c:pt idx="36">
                  <c:v>2258</c:v>
                </c:pt>
                <c:pt idx="37">
                  <c:v>2184</c:v>
                </c:pt>
                <c:pt idx="38">
                  <c:v>2214</c:v>
                </c:pt>
                <c:pt idx="39">
                  <c:v>2298</c:v>
                </c:pt>
                <c:pt idx="40">
                  <c:v>2499</c:v>
                </c:pt>
                <c:pt idx="41">
                  <c:v>2194</c:v>
                </c:pt>
                <c:pt idx="42">
                  <c:v>2161</c:v>
                </c:pt>
                <c:pt idx="43">
                  <c:v>2793</c:v>
                </c:pt>
                <c:pt idx="44">
                  <c:v>2740</c:v>
                </c:pt>
                <c:pt idx="45">
                  <c:v>2500</c:v>
                </c:pt>
                <c:pt idx="46">
                  <c:v>2427</c:v>
                </c:pt>
                <c:pt idx="47">
                  <c:v>2529</c:v>
                </c:pt>
                <c:pt idx="48">
                  <c:v>2137</c:v>
                </c:pt>
                <c:pt idx="49">
                  <c:v>2482</c:v>
                </c:pt>
                <c:pt idx="50">
                  <c:v>2328</c:v>
                </c:pt>
                <c:pt idx="51">
                  <c:v>2375</c:v>
                </c:pt>
                <c:pt idx="52">
                  <c:v>2877</c:v>
                </c:pt>
                <c:pt idx="53">
                  <c:v>2676</c:v>
                </c:pt>
                <c:pt idx="54">
                  <c:v>2437</c:v>
                </c:pt>
                <c:pt idx="55">
                  <c:v>2409</c:v>
                </c:pt>
                <c:pt idx="56">
                  <c:v>2495</c:v>
                </c:pt>
                <c:pt idx="57">
                  <c:v>2427</c:v>
                </c:pt>
                <c:pt idx="58">
                  <c:v>2762</c:v>
                </c:pt>
                <c:pt idx="59">
                  <c:v>2774</c:v>
                </c:pt>
                <c:pt idx="60">
                  <c:v>2544</c:v>
                </c:pt>
                <c:pt idx="61">
                  <c:v>2349</c:v>
                </c:pt>
                <c:pt idx="62">
                  <c:v>2412</c:v>
                </c:pt>
                <c:pt idx="63">
                  <c:v>2356</c:v>
                </c:pt>
                <c:pt idx="64">
                  <c:v>2497</c:v>
                </c:pt>
                <c:pt idx="65">
                  <c:v>2607</c:v>
                </c:pt>
                <c:pt idx="66">
                  <c:v>2881</c:v>
                </c:pt>
                <c:pt idx="67">
                  <c:v>3200</c:v>
                </c:pt>
                <c:pt idx="68">
                  <c:v>2646</c:v>
                </c:pt>
                <c:pt idx="69">
                  <c:v>3115</c:v>
                </c:pt>
                <c:pt idx="70">
                  <c:v>2891</c:v>
                </c:pt>
                <c:pt idx="71">
                  <c:v>3828</c:v>
                </c:pt>
                <c:pt idx="72">
                  <c:v>2871</c:v>
                </c:pt>
                <c:pt idx="73">
                  <c:v>2715</c:v>
                </c:pt>
              </c:numCache>
            </c:numRef>
          </c:val>
          <c:extLst>
            <c:ext xmlns:c16="http://schemas.microsoft.com/office/drawing/2014/chart" uri="{C3380CC4-5D6E-409C-BE32-E72D297353CC}">
              <c16:uniqueId val="{0000000E-3178-49F9-9C93-8FFDBA83EE94}"/>
            </c:ext>
          </c:extLst>
        </c:ser>
        <c:dLbls>
          <c:showLegendKey val="0"/>
          <c:showVal val="0"/>
          <c:showCatName val="0"/>
          <c:showSerName val="0"/>
          <c:showPercent val="0"/>
          <c:showBubbleSize val="0"/>
        </c:dLbls>
        <c:gapWidth val="50"/>
        <c:overlap val="-27"/>
        <c:axId val="540025024"/>
        <c:axId val="540032240"/>
      </c:barChart>
      <c:lineChart>
        <c:grouping val="standard"/>
        <c:varyColors val="0"/>
        <c:ser>
          <c:idx val="1"/>
          <c:order val="1"/>
          <c:tx>
            <c:strRef>
              <c:f>'F37'!$D$5</c:f>
              <c:strCache>
                <c:ptCount val="1"/>
                <c:pt idx="0">
                  <c:v>Promedio</c:v>
                </c:pt>
              </c:strCache>
            </c:strRef>
          </c:tx>
          <c:spPr>
            <a:ln w="28575" cap="rnd">
              <a:solidFill>
                <a:srgbClr val="B69630"/>
              </a:solidFill>
              <a:round/>
            </a:ln>
            <a:effectLst/>
          </c:spPr>
          <c:marker>
            <c:symbol val="none"/>
          </c:marker>
          <c:cat>
            <c:multiLvlStrRef>
              <c:f>'F37'!$A$6:$B$79</c:f>
              <c:multiLvlStrCache>
                <c:ptCount val="7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lvl>
                <c:lvl>
                  <c:pt idx="0">
                    <c:v>2013</c:v>
                  </c:pt>
                  <c:pt idx="12">
                    <c:v>2014</c:v>
                  </c:pt>
                  <c:pt idx="24">
                    <c:v>2015</c:v>
                  </c:pt>
                  <c:pt idx="36">
                    <c:v>2016</c:v>
                  </c:pt>
                  <c:pt idx="48">
                    <c:v>2017</c:v>
                  </c:pt>
                  <c:pt idx="60">
                    <c:v>2018</c:v>
                  </c:pt>
                  <c:pt idx="72">
                    <c:v>2019</c:v>
                  </c:pt>
                </c:lvl>
              </c:multiLvlStrCache>
            </c:multiLvlStrRef>
          </c:cat>
          <c:val>
            <c:numRef>
              <c:f>'F37'!$D$6:$D$79</c:f>
              <c:numCache>
                <c:formatCode>#,##0</c:formatCode>
                <c:ptCount val="74"/>
                <c:pt idx="0">
                  <c:v>2650</c:v>
                </c:pt>
                <c:pt idx="1">
                  <c:v>2672</c:v>
                </c:pt>
                <c:pt idx="2">
                  <c:v>2680</c:v>
                </c:pt>
                <c:pt idx="3">
                  <c:v>2721</c:v>
                </c:pt>
                <c:pt idx="4">
                  <c:v>2676</c:v>
                </c:pt>
                <c:pt idx="5">
                  <c:v>2682</c:v>
                </c:pt>
                <c:pt idx="6">
                  <c:v>2614</c:v>
                </c:pt>
                <c:pt idx="7">
                  <c:v>2529</c:v>
                </c:pt>
                <c:pt idx="8">
                  <c:v>2505</c:v>
                </c:pt>
                <c:pt idx="9">
                  <c:v>2457</c:v>
                </c:pt>
                <c:pt idx="10">
                  <c:v>2396</c:v>
                </c:pt>
                <c:pt idx="11">
                  <c:v>2339</c:v>
                </c:pt>
                <c:pt idx="12">
                  <c:v>2313</c:v>
                </c:pt>
                <c:pt idx="13">
                  <c:v>2232</c:v>
                </c:pt>
                <c:pt idx="14">
                  <c:v>2203</c:v>
                </c:pt>
                <c:pt idx="15">
                  <c:v>2144</c:v>
                </c:pt>
                <c:pt idx="16">
                  <c:v>2133</c:v>
                </c:pt>
                <c:pt idx="17">
                  <c:v>2089</c:v>
                </c:pt>
                <c:pt idx="18">
                  <c:v>2052</c:v>
                </c:pt>
                <c:pt idx="19">
                  <c:v>2024</c:v>
                </c:pt>
                <c:pt idx="20">
                  <c:v>1972</c:v>
                </c:pt>
                <c:pt idx="21">
                  <c:v>1974</c:v>
                </c:pt>
                <c:pt idx="22">
                  <c:v>1961</c:v>
                </c:pt>
                <c:pt idx="23">
                  <c:v>1978</c:v>
                </c:pt>
                <c:pt idx="24">
                  <c:v>2019</c:v>
                </c:pt>
                <c:pt idx="25">
                  <c:v>2053</c:v>
                </c:pt>
                <c:pt idx="26">
                  <c:v>2080</c:v>
                </c:pt>
                <c:pt idx="27">
                  <c:v>2142</c:v>
                </c:pt>
                <c:pt idx="28">
                  <c:v>2195</c:v>
                </c:pt>
                <c:pt idx="29">
                  <c:v>2237</c:v>
                </c:pt>
                <c:pt idx="30">
                  <c:v>2305</c:v>
                </c:pt>
                <c:pt idx="31">
                  <c:v>2375</c:v>
                </c:pt>
                <c:pt idx="32">
                  <c:v>2483</c:v>
                </c:pt>
                <c:pt idx="33">
                  <c:v>2483</c:v>
                </c:pt>
                <c:pt idx="34">
                  <c:v>2504</c:v>
                </c:pt>
                <c:pt idx="35">
                  <c:v>2507</c:v>
                </c:pt>
                <c:pt idx="36">
                  <c:v>2527</c:v>
                </c:pt>
                <c:pt idx="37">
                  <c:v>2543</c:v>
                </c:pt>
                <c:pt idx="38">
                  <c:v>2547</c:v>
                </c:pt>
                <c:pt idx="39">
                  <c:v>2534</c:v>
                </c:pt>
                <c:pt idx="40">
                  <c:v>2505</c:v>
                </c:pt>
                <c:pt idx="41">
                  <c:v>2451</c:v>
                </c:pt>
                <c:pt idx="42">
                  <c:v>2390</c:v>
                </c:pt>
                <c:pt idx="43">
                  <c:v>2388</c:v>
                </c:pt>
                <c:pt idx="44">
                  <c:v>2355</c:v>
                </c:pt>
                <c:pt idx="45">
                  <c:v>2380</c:v>
                </c:pt>
                <c:pt idx="46">
                  <c:v>2390</c:v>
                </c:pt>
                <c:pt idx="47">
                  <c:v>2400</c:v>
                </c:pt>
                <c:pt idx="48">
                  <c:v>2390</c:v>
                </c:pt>
                <c:pt idx="49">
                  <c:v>2414</c:v>
                </c:pt>
                <c:pt idx="50">
                  <c:v>2424</c:v>
                </c:pt>
                <c:pt idx="51">
                  <c:v>2430</c:v>
                </c:pt>
                <c:pt idx="52">
                  <c:v>2462</c:v>
                </c:pt>
                <c:pt idx="53">
                  <c:v>2502</c:v>
                </c:pt>
                <c:pt idx="54">
                  <c:v>2525</c:v>
                </c:pt>
                <c:pt idx="55">
                  <c:v>2493</c:v>
                </c:pt>
                <c:pt idx="56">
                  <c:v>2473</c:v>
                </c:pt>
                <c:pt idx="57">
                  <c:v>2467</c:v>
                </c:pt>
                <c:pt idx="58">
                  <c:v>2494</c:v>
                </c:pt>
                <c:pt idx="59">
                  <c:v>2515</c:v>
                </c:pt>
                <c:pt idx="60">
                  <c:v>2549</c:v>
                </c:pt>
                <c:pt idx="61">
                  <c:v>2538</c:v>
                </c:pt>
                <c:pt idx="62">
                  <c:v>2545</c:v>
                </c:pt>
                <c:pt idx="63">
                  <c:v>2543</c:v>
                </c:pt>
                <c:pt idx="64">
                  <c:v>2511</c:v>
                </c:pt>
                <c:pt idx="65">
                  <c:v>2506</c:v>
                </c:pt>
                <c:pt idx="66">
                  <c:v>2543</c:v>
                </c:pt>
                <c:pt idx="67">
                  <c:v>2609</c:v>
                </c:pt>
                <c:pt idx="68">
                  <c:v>2621</c:v>
                </c:pt>
                <c:pt idx="69">
                  <c:v>2678</c:v>
                </c:pt>
                <c:pt idx="70">
                  <c:v>2689</c:v>
                </c:pt>
                <c:pt idx="71">
                  <c:v>2777</c:v>
                </c:pt>
                <c:pt idx="72">
                  <c:v>2804</c:v>
                </c:pt>
                <c:pt idx="73">
                  <c:v>2835</c:v>
                </c:pt>
              </c:numCache>
            </c:numRef>
          </c:val>
          <c:smooth val="0"/>
          <c:extLst>
            <c:ext xmlns:c16="http://schemas.microsoft.com/office/drawing/2014/chart" uri="{C3380CC4-5D6E-409C-BE32-E72D297353CC}">
              <c16:uniqueId val="{0000000F-3178-49F9-9C93-8FFDBA83EE94}"/>
            </c:ext>
          </c:extLst>
        </c:ser>
        <c:dLbls>
          <c:showLegendKey val="0"/>
          <c:showVal val="0"/>
          <c:showCatName val="0"/>
          <c:showSerName val="0"/>
          <c:showPercent val="0"/>
          <c:showBubbleSize val="0"/>
        </c:dLbls>
        <c:marker val="1"/>
        <c:smooth val="0"/>
        <c:axId val="540025024"/>
        <c:axId val="540032240"/>
      </c:line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majorGridlines>
          <c:spPr>
            <a:ln w="9525" cap="flat" cmpd="sng" algn="ctr">
              <a:solidFill>
                <a:srgbClr val="D9D9D9"/>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'F38'!$C$5</c:f>
              <c:strCache>
                <c:ptCount val="1"/>
                <c:pt idx="0">
                  <c:v>Variación</c:v>
                </c:pt>
              </c:strCache>
            </c:strRef>
          </c:tx>
          <c:spPr>
            <a:solidFill>
              <a:srgbClr val="C9D0D6"/>
            </a:solidFill>
            <a:ln>
              <a:noFill/>
            </a:ln>
            <a:effectLst/>
          </c:spPr>
          <c:invertIfNegative val="0"/>
          <c:dPt>
            <c:idx val="1"/>
            <c:invertIfNegative val="0"/>
            <c:bubble3D val="0"/>
            <c:spPr>
              <a:solidFill>
                <a:srgbClr val="7C878E"/>
              </a:solidFill>
              <a:ln>
                <a:noFill/>
              </a:ln>
              <a:effectLst/>
            </c:spPr>
            <c:extLst>
              <c:ext xmlns:c16="http://schemas.microsoft.com/office/drawing/2014/chart" uri="{C3380CC4-5D6E-409C-BE32-E72D297353CC}">
                <c16:uniqueId val="{00000001-EC82-4F23-8771-E9FC9A80469D}"/>
              </c:ext>
            </c:extLst>
          </c:dPt>
          <c:dPt>
            <c:idx val="13"/>
            <c:invertIfNegative val="0"/>
            <c:bubble3D val="0"/>
            <c:spPr>
              <a:solidFill>
                <a:srgbClr val="7C878E"/>
              </a:solidFill>
              <a:ln>
                <a:noFill/>
              </a:ln>
              <a:effectLst/>
            </c:spPr>
            <c:extLst>
              <c:ext xmlns:c16="http://schemas.microsoft.com/office/drawing/2014/chart" uri="{C3380CC4-5D6E-409C-BE32-E72D297353CC}">
                <c16:uniqueId val="{00000003-EC82-4F23-8771-E9FC9A80469D}"/>
              </c:ext>
            </c:extLst>
          </c:dPt>
          <c:dPt>
            <c:idx val="25"/>
            <c:invertIfNegative val="0"/>
            <c:bubble3D val="0"/>
            <c:spPr>
              <a:solidFill>
                <a:srgbClr val="7C878E"/>
              </a:solidFill>
              <a:ln>
                <a:noFill/>
              </a:ln>
              <a:effectLst/>
            </c:spPr>
            <c:extLst>
              <c:ext xmlns:c16="http://schemas.microsoft.com/office/drawing/2014/chart" uri="{C3380CC4-5D6E-409C-BE32-E72D297353CC}">
                <c16:uniqueId val="{00000005-EC82-4F23-8771-E9FC9A80469D}"/>
              </c:ext>
            </c:extLst>
          </c:dPt>
          <c:dPt>
            <c:idx val="37"/>
            <c:invertIfNegative val="0"/>
            <c:bubble3D val="0"/>
            <c:spPr>
              <a:solidFill>
                <a:srgbClr val="7C878E"/>
              </a:solidFill>
              <a:ln>
                <a:noFill/>
              </a:ln>
              <a:effectLst/>
            </c:spPr>
            <c:extLst>
              <c:ext xmlns:c16="http://schemas.microsoft.com/office/drawing/2014/chart" uri="{C3380CC4-5D6E-409C-BE32-E72D297353CC}">
                <c16:uniqueId val="{00000007-EC82-4F23-8771-E9FC9A80469D}"/>
              </c:ext>
            </c:extLst>
          </c:dPt>
          <c:dPt>
            <c:idx val="49"/>
            <c:invertIfNegative val="0"/>
            <c:bubble3D val="0"/>
            <c:spPr>
              <a:solidFill>
                <a:srgbClr val="7C878E"/>
              </a:solidFill>
              <a:ln>
                <a:noFill/>
              </a:ln>
              <a:effectLst/>
            </c:spPr>
            <c:extLst>
              <c:ext xmlns:c16="http://schemas.microsoft.com/office/drawing/2014/chart" uri="{C3380CC4-5D6E-409C-BE32-E72D297353CC}">
                <c16:uniqueId val="{00000009-EC82-4F23-8771-E9FC9A80469D}"/>
              </c:ext>
            </c:extLst>
          </c:dPt>
          <c:dPt>
            <c:idx val="61"/>
            <c:invertIfNegative val="0"/>
            <c:bubble3D val="0"/>
            <c:spPr>
              <a:solidFill>
                <a:srgbClr val="7C878E"/>
              </a:solidFill>
              <a:ln>
                <a:noFill/>
              </a:ln>
              <a:effectLst/>
            </c:spPr>
            <c:extLst>
              <c:ext xmlns:c16="http://schemas.microsoft.com/office/drawing/2014/chart" uri="{C3380CC4-5D6E-409C-BE32-E72D297353CC}">
                <c16:uniqueId val="{0000000B-EC82-4F23-8771-E9FC9A80469D}"/>
              </c:ext>
            </c:extLst>
          </c:dPt>
          <c:dPt>
            <c:idx val="73"/>
            <c:invertIfNegative val="0"/>
            <c:bubble3D val="0"/>
            <c:spPr>
              <a:solidFill>
                <a:srgbClr val="FBBB27"/>
              </a:solidFill>
              <a:ln>
                <a:noFill/>
              </a:ln>
              <a:effectLst/>
            </c:spPr>
            <c:extLst>
              <c:ext xmlns:c16="http://schemas.microsoft.com/office/drawing/2014/chart" uri="{C3380CC4-5D6E-409C-BE32-E72D297353CC}">
                <c16:uniqueId val="{0000000D-EC82-4F23-8771-E9FC9A80469D}"/>
              </c:ext>
            </c:extLst>
          </c:dPt>
          <c:cat>
            <c:multiLvlStrRef>
              <c:f>'F38'!$A$6:$B$79</c:f>
              <c:multiLvlStrCache>
                <c:ptCount val="7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lvl>
                <c:lvl>
                  <c:pt idx="0">
                    <c:v>2013</c:v>
                  </c:pt>
                  <c:pt idx="12">
                    <c:v>2014</c:v>
                  </c:pt>
                  <c:pt idx="24">
                    <c:v>2015</c:v>
                  </c:pt>
                  <c:pt idx="36">
                    <c:v>2016</c:v>
                  </c:pt>
                  <c:pt idx="48">
                    <c:v>2017</c:v>
                  </c:pt>
                  <c:pt idx="60">
                    <c:v>2018</c:v>
                  </c:pt>
                  <c:pt idx="72">
                    <c:v>2019</c:v>
                  </c:pt>
                </c:lvl>
              </c:multiLvlStrCache>
            </c:multiLvlStrRef>
          </c:cat>
          <c:val>
            <c:numRef>
              <c:f>'F38'!$C$6:$C$79</c:f>
              <c:numCache>
                <c:formatCode>0.0</c:formatCode>
                <c:ptCount val="74"/>
                <c:pt idx="0">
                  <c:v>-0.9</c:v>
                </c:pt>
                <c:pt idx="1">
                  <c:v>1.5</c:v>
                </c:pt>
                <c:pt idx="2">
                  <c:v>2.5</c:v>
                </c:pt>
                <c:pt idx="3">
                  <c:v>6.3</c:v>
                </c:pt>
                <c:pt idx="4">
                  <c:v>3.6</c:v>
                </c:pt>
                <c:pt idx="5">
                  <c:v>3.5</c:v>
                </c:pt>
                <c:pt idx="6">
                  <c:v>-0.5</c:v>
                </c:pt>
                <c:pt idx="7">
                  <c:v>-5.8</c:v>
                </c:pt>
                <c:pt idx="8">
                  <c:v>-6.4</c:v>
                </c:pt>
                <c:pt idx="9">
                  <c:v>-8.1999999999999993</c:v>
                </c:pt>
                <c:pt idx="10">
                  <c:v>-10.3</c:v>
                </c:pt>
                <c:pt idx="11">
                  <c:v>-12.9</c:v>
                </c:pt>
                <c:pt idx="12">
                  <c:v>-12.7</c:v>
                </c:pt>
                <c:pt idx="13">
                  <c:v>-16.399999999999999</c:v>
                </c:pt>
                <c:pt idx="14">
                  <c:v>-17.8</c:v>
                </c:pt>
                <c:pt idx="15">
                  <c:v>-21.2</c:v>
                </c:pt>
                <c:pt idx="16">
                  <c:v>-20.3</c:v>
                </c:pt>
                <c:pt idx="17">
                  <c:v>-22.1</c:v>
                </c:pt>
                <c:pt idx="18">
                  <c:v>-21.5</c:v>
                </c:pt>
                <c:pt idx="19">
                  <c:v>-20</c:v>
                </c:pt>
                <c:pt idx="20">
                  <c:v>-21.3</c:v>
                </c:pt>
                <c:pt idx="21">
                  <c:v>-19.7</c:v>
                </c:pt>
                <c:pt idx="22">
                  <c:v>-18.2</c:v>
                </c:pt>
                <c:pt idx="23">
                  <c:v>-15.4</c:v>
                </c:pt>
                <c:pt idx="24">
                  <c:v>-12.7</c:v>
                </c:pt>
                <c:pt idx="25">
                  <c:v>-8</c:v>
                </c:pt>
                <c:pt idx="26">
                  <c:v>-5.6</c:v>
                </c:pt>
                <c:pt idx="27">
                  <c:v>-0.1</c:v>
                </c:pt>
                <c:pt idx="28">
                  <c:v>2.9</c:v>
                </c:pt>
                <c:pt idx="29">
                  <c:v>7.1</c:v>
                </c:pt>
                <c:pt idx="30">
                  <c:v>12.3</c:v>
                </c:pt>
                <c:pt idx="31">
                  <c:v>17.3</c:v>
                </c:pt>
                <c:pt idx="32">
                  <c:v>25.9</c:v>
                </c:pt>
                <c:pt idx="33">
                  <c:v>25.8</c:v>
                </c:pt>
                <c:pt idx="34">
                  <c:v>27.7</c:v>
                </c:pt>
                <c:pt idx="35">
                  <c:v>26.7</c:v>
                </c:pt>
                <c:pt idx="36">
                  <c:v>25.1</c:v>
                </c:pt>
                <c:pt idx="37">
                  <c:v>23.9</c:v>
                </c:pt>
                <c:pt idx="38">
                  <c:v>22.4</c:v>
                </c:pt>
                <c:pt idx="39">
                  <c:v>18.3</c:v>
                </c:pt>
                <c:pt idx="40">
                  <c:v>14.1</c:v>
                </c:pt>
                <c:pt idx="41">
                  <c:v>9.6</c:v>
                </c:pt>
                <c:pt idx="42">
                  <c:v>3.7</c:v>
                </c:pt>
                <c:pt idx="43">
                  <c:v>0.5</c:v>
                </c:pt>
                <c:pt idx="44">
                  <c:v>-5.2</c:v>
                </c:pt>
                <c:pt idx="45">
                  <c:v>-4.2</c:v>
                </c:pt>
                <c:pt idx="46">
                  <c:v>-4.5999999999999996</c:v>
                </c:pt>
                <c:pt idx="47">
                  <c:v>-4.3</c:v>
                </c:pt>
                <c:pt idx="48">
                  <c:v>-5.4</c:v>
                </c:pt>
                <c:pt idx="49">
                  <c:v>-5.0999999999999996</c:v>
                </c:pt>
                <c:pt idx="50">
                  <c:v>-4.8</c:v>
                </c:pt>
                <c:pt idx="51">
                  <c:v>-4.0999999999999996</c:v>
                </c:pt>
                <c:pt idx="52">
                  <c:v>-1.7</c:v>
                </c:pt>
                <c:pt idx="53">
                  <c:v>2.1</c:v>
                </c:pt>
                <c:pt idx="54">
                  <c:v>5.7</c:v>
                </c:pt>
                <c:pt idx="55">
                  <c:v>4.4000000000000004</c:v>
                </c:pt>
                <c:pt idx="56">
                  <c:v>5</c:v>
                </c:pt>
                <c:pt idx="57">
                  <c:v>3.6</c:v>
                </c:pt>
                <c:pt idx="58">
                  <c:v>4.4000000000000004</c:v>
                </c:pt>
                <c:pt idx="59">
                  <c:v>4.8</c:v>
                </c:pt>
                <c:pt idx="60">
                  <c:v>6.7</c:v>
                </c:pt>
                <c:pt idx="61">
                  <c:v>5.0999999999999996</c:v>
                </c:pt>
                <c:pt idx="62">
                  <c:v>5</c:v>
                </c:pt>
                <c:pt idx="63">
                  <c:v>4.5999999999999996</c:v>
                </c:pt>
                <c:pt idx="64">
                  <c:v>2</c:v>
                </c:pt>
                <c:pt idx="65">
                  <c:v>0.1</c:v>
                </c:pt>
                <c:pt idx="66">
                  <c:v>0.7</c:v>
                </c:pt>
                <c:pt idx="67">
                  <c:v>4.5999999999999996</c:v>
                </c:pt>
                <c:pt idx="68">
                  <c:v>6</c:v>
                </c:pt>
                <c:pt idx="69">
                  <c:v>8.6</c:v>
                </c:pt>
                <c:pt idx="70">
                  <c:v>7.8</c:v>
                </c:pt>
                <c:pt idx="71">
                  <c:v>10.4</c:v>
                </c:pt>
                <c:pt idx="72">
                  <c:v>10</c:v>
                </c:pt>
                <c:pt idx="73">
                  <c:v>11.7</c:v>
                </c:pt>
              </c:numCache>
            </c:numRef>
          </c:val>
          <c:extLst>
            <c:ext xmlns:c16="http://schemas.microsoft.com/office/drawing/2014/chart" uri="{C3380CC4-5D6E-409C-BE32-E72D297353CC}">
              <c16:uniqueId val="{0000000E-EC82-4F23-8771-E9FC9A80469D}"/>
            </c:ext>
          </c:extLst>
        </c:ser>
        <c:dLbls>
          <c:showLegendKey val="0"/>
          <c:showVal val="0"/>
          <c:showCatName val="0"/>
          <c:showSerName val="0"/>
          <c:showPercent val="0"/>
          <c:showBubbleSize val="0"/>
        </c:dLbls>
        <c:gapWidth val="50"/>
        <c:overlap val="-27"/>
        <c:axId val="540025024"/>
        <c:axId val="540032240"/>
      </c:barChart>
      <c:lineChart>
        <c:grouping val="standard"/>
        <c:varyColors val="0"/>
        <c:ser>
          <c:idx val="1"/>
          <c:order val="1"/>
          <c:tx>
            <c:strRef>
              <c:f>'F38'!$D$5</c:f>
              <c:strCache>
                <c:ptCount val="1"/>
                <c:pt idx="0">
                  <c:v>Variación Promedio</c:v>
                </c:pt>
              </c:strCache>
            </c:strRef>
          </c:tx>
          <c:spPr>
            <a:ln w="28575" cap="rnd">
              <a:solidFill>
                <a:srgbClr val="B69630"/>
              </a:solidFill>
              <a:round/>
            </a:ln>
            <a:effectLst/>
          </c:spPr>
          <c:marker>
            <c:symbol val="none"/>
          </c:marker>
          <c:cat>
            <c:multiLvlStrRef>
              <c:f>'F38'!$A$6:$B$79</c:f>
              <c:multiLvlStrCache>
                <c:ptCount val="7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lvl>
                <c:lvl>
                  <c:pt idx="0">
                    <c:v>2013</c:v>
                  </c:pt>
                  <c:pt idx="12">
                    <c:v>2014</c:v>
                  </c:pt>
                  <c:pt idx="24">
                    <c:v>2015</c:v>
                  </c:pt>
                  <c:pt idx="36">
                    <c:v>2016</c:v>
                  </c:pt>
                  <c:pt idx="48">
                    <c:v>2017</c:v>
                  </c:pt>
                  <c:pt idx="60">
                    <c:v>2018</c:v>
                  </c:pt>
                  <c:pt idx="72">
                    <c:v>2019</c:v>
                  </c:pt>
                </c:lvl>
              </c:multiLvlStrCache>
            </c:multiLvlStrRef>
          </c:cat>
          <c:val>
            <c:numRef>
              <c:f>'F38'!$D$6:$D$79</c:f>
              <c:numCache>
                <c:formatCode>0.0</c:formatCode>
                <c:ptCount val="74"/>
                <c:pt idx="0">
                  <c:v>3</c:v>
                </c:pt>
                <c:pt idx="1">
                  <c:v>2.4</c:v>
                </c:pt>
                <c:pt idx="2">
                  <c:v>2</c:v>
                </c:pt>
                <c:pt idx="3">
                  <c:v>2.1</c:v>
                </c:pt>
                <c:pt idx="4">
                  <c:v>2.1</c:v>
                </c:pt>
                <c:pt idx="5">
                  <c:v>2.1</c:v>
                </c:pt>
                <c:pt idx="6">
                  <c:v>1.9</c:v>
                </c:pt>
                <c:pt idx="7">
                  <c:v>1.1000000000000001</c:v>
                </c:pt>
                <c:pt idx="8">
                  <c:v>0.4</c:v>
                </c:pt>
                <c:pt idx="9">
                  <c:v>-0.4</c:v>
                </c:pt>
                <c:pt idx="10">
                  <c:v>-1.2</c:v>
                </c:pt>
                <c:pt idx="11">
                  <c:v>-2.2999999999999998</c:v>
                </c:pt>
                <c:pt idx="12">
                  <c:v>-3.3</c:v>
                </c:pt>
                <c:pt idx="13">
                  <c:v>-4.8</c:v>
                </c:pt>
                <c:pt idx="14">
                  <c:v>-6.5</c:v>
                </c:pt>
                <c:pt idx="15">
                  <c:v>-8.8000000000000007</c:v>
                </c:pt>
                <c:pt idx="16">
                  <c:v>-10.8</c:v>
                </c:pt>
                <c:pt idx="17">
                  <c:v>-12.9</c:v>
                </c:pt>
                <c:pt idx="18">
                  <c:v>-14.6</c:v>
                </c:pt>
                <c:pt idx="19">
                  <c:v>-15.8</c:v>
                </c:pt>
                <c:pt idx="20">
                  <c:v>-17.100000000000001</c:v>
                </c:pt>
                <c:pt idx="21">
                  <c:v>-18</c:v>
                </c:pt>
                <c:pt idx="22">
                  <c:v>-18.7</c:v>
                </c:pt>
                <c:pt idx="23">
                  <c:v>-18.899999999999999</c:v>
                </c:pt>
                <c:pt idx="24">
                  <c:v>-18.899999999999999</c:v>
                </c:pt>
                <c:pt idx="25">
                  <c:v>-18.2</c:v>
                </c:pt>
                <c:pt idx="26">
                  <c:v>-17.2</c:v>
                </c:pt>
                <c:pt idx="27">
                  <c:v>-15.4</c:v>
                </c:pt>
                <c:pt idx="28">
                  <c:v>-13.5</c:v>
                </c:pt>
                <c:pt idx="29">
                  <c:v>-11</c:v>
                </c:pt>
                <c:pt idx="30">
                  <c:v>-8.1999999999999993</c:v>
                </c:pt>
                <c:pt idx="31">
                  <c:v>-5.0999999999999996</c:v>
                </c:pt>
                <c:pt idx="32">
                  <c:v>-1.2</c:v>
                </c:pt>
                <c:pt idx="33">
                  <c:v>2.6</c:v>
                </c:pt>
                <c:pt idx="34">
                  <c:v>6.4</c:v>
                </c:pt>
                <c:pt idx="35">
                  <c:v>9.9</c:v>
                </c:pt>
                <c:pt idx="36">
                  <c:v>13.1</c:v>
                </c:pt>
                <c:pt idx="37">
                  <c:v>15.8</c:v>
                </c:pt>
                <c:pt idx="38">
                  <c:v>18.100000000000001</c:v>
                </c:pt>
                <c:pt idx="39">
                  <c:v>19.600000000000001</c:v>
                </c:pt>
                <c:pt idx="40">
                  <c:v>20.6</c:v>
                </c:pt>
                <c:pt idx="41">
                  <c:v>20.8</c:v>
                </c:pt>
                <c:pt idx="42">
                  <c:v>20</c:v>
                </c:pt>
                <c:pt idx="43">
                  <c:v>18.600000000000001</c:v>
                </c:pt>
                <c:pt idx="44">
                  <c:v>16.100000000000001</c:v>
                </c:pt>
                <c:pt idx="45">
                  <c:v>13.6</c:v>
                </c:pt>
                <c:pt idx="46">
                  <c:v>10.9</c:v>
                </c:pt>
                <c:pt idx="47">
                  <c:v>8.3000000000000007</c:v>
                </c:pt>
                <c:pt idx="48">
                  <c:v>5.7</c:v>
                </c:pt>
                <c:pt idx="49">
                  <c:v>3.3</c:v>
                </c:pt>
                <c:pt idx="50">
                  <c:v>1.1000000000000001</c:v>
                </c:pt>
                <c:pt idx="51">
                  <c:v>-0.8</c:v>
                </c:pt>
                <c:pt idx="52">
                  <c:v>-2.1</c:v>
                </c:pt>
                <c:pt idx="53">
                  <c:v>-2.7</c:v>
                </c:pt>
                <c:pt idx="54">
                  <c:v>-2.6</c:v>
                </c:pt>
                <c:pt idx="55">
                  <c:v>-2.2999999999999998</c:v>
                </c:pt>
                <c:pt idx="56">
                  <c:v>-1.4</c:v>
                </c:pt>
                <c:pt idx="57">
                  <c:v>-0.8</c:v>
                </c:pt>
                <c:pt idx="58">
                  <c:v>0</c:v>
                </c:pt>
                <c:pt idx="59">
                  <c:v>0.7</c:v>
                </c:pt>
                <c:pt idx="60">
                  <c:v>1.7</c:v>
                </c:pt>
                <c:pt idx="61">
                  <c:v>2.6</c:v>
                </c:pt>
                <c:pt idx="62">
                  <c:v>3.4</c:v>
                </c:pt>
                <c:pt idx="63">
                  <c:v>4.0999999999999996</c:v>
                </c:pt>
                <c:pt idx="64">
                  <c:v>4.4000000000000004</c:v>
                </c:pt>
                <c:pt idx="65">
                  <c:v>4.3</c:v>
                </c:pt>
                <c:pt idx="66">
                  <c:v>3.9</c:v>
                </c:pt>
                <c:pt idx="67">
                  <c:v>3.9</c:v>
                </c:pt>
                <c:pt idx="68">
                  <c:v>4</c:v>
                </c:pt>
                <c:pt idx="69">
                  <c:v>4.4000000000000004</c:v>
                </c:pt>
                <c:pt idx="70">
                  <c:v>4.7</c:v>
                </c:pt>
                <c:pt idx="71">
                  <c:v>5.0999999999999996</c:v>
                </c:pt>
                <c:pt idx="72">
                  <c:v>5.4</c:v>
                </c:pt>
                <c:pt idx="73">
                  <c:v>6</c:v>
                </c:pt>
              </c:numCache>
            </c:numRef>
          </c:val>
          <c:smooth val="0"/>
          <c:extLst>
            <c:ext xmlns:c16="http://schemas.microsoft.com/office/drawing/2014/chart" uri="{C3380CC4-5D6E-409C-BE32-E72D297353CC}">
              <c16:uniqueId val="{0000000F-EC82-4F23-8771-E9FC9A80469D}"/>
            </c:ext>
          </c:extLst>
        </c:ser>
        <c:dLbls>
          <c:showLegendKey val="0"/>
          <c:showVal val="0"/>
          <c:showCatName val="0"/>
          <c:showSerName val="0"/>
          <c:showPercent val="0"/>
          <c:showBubbleSize val="0"/>
        </c:dLbls>
        <c:marker val="1"/>
        <c:smooth val="0"/>
        <c:axId val="540025024"/>
        <c:axId val="540032240"/>
      </c:line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majorGridlines>
          <c:spPr>
            <a:ln w="9525" cap="flat" cmpd="sng" algn="ctr">
              <a:solidFill>
                <a:srgbClr val="D9D9D9"/>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tx>
            <c:strRef>
              <c:f>'F39'!$B$5</c:f>
              <c:strCache>
                <c:ptCount val="1"/>
                <c:pt idx="0">
                  <c:v>Distribución porcentual</c:v>
                </c:pt>
              </c:strCache>
            </c:strRef>
          </c:tx>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A58F-4FC4-BDDE-3E77B2134252}"/>
              </c:ext>
            </c:extLst>
          </c:dPt>
          <c:dPt>
            <c:idx val="1"/>
            <c:invertIfNegative val="0"/>
            <c:bubble3D val="0"/>
            <c:spPr>
              <a:solidFill>
                <a:srgbClr val="7C878E"/>
              </a:solidFill>
              <a:ln>
                <a:noFill/>
              </a:ln>
              <a:effectLst/>
            </c:spPr>
            <c:extLst>
              <c:ext xmlns:c16="http://schemas.microsoft.com/office/drawing/2014/chart" uri="{C3380CC4-5D6E-409C-BE32-E72D297353CC}">
                <c16:uniqueId val="{00000003-A58F-4FC4-BDDE-3E77B2134252}"/>
              </c:ext>
            </c:extLst>
          </c:dPt>
          <c:dPt>
            <c:idx val="2"/>
            <c:invertIfNegative val="0"/>
            <c:bubble3D val="0"/>
            <c:spPr>
              <a:solidFill>
                <a:srgbClr val="7C878E"/>
              </a:solidFill>
              <a:ln>
                <a:noFill/>
              </a:ln>
              <a:effectLst/>
            </c:spPr>
            <c:extLst>
              <c:ext xmlns:c16="http://schemas.microsoft.com/office/drawing/2014/chart" uri="{C3380CC4-5D6E-409C-BE32-E72D297353CC}">
                <c16:uniqueId val="{00000005-A58F-4FC4-BDDE-3E77B2134252}"/>
              </c:ext>
            </c:extLst>
          </c:dPt>
          <c:dPt>
            <c:idx val="3"/>
            <c:invertIfNegative val="0"/>
            <c:bubble3D val="0"/>
            <c:spPr>
              <a:solidFill>
                <a:srgbClr val="7C878E"/>
              </a:solidFill>
              <a:ln>
                <a:noFill/>
              </a:ln>
              <a:effectLst/>
            </c:spPr>
            <c:extLst>
              <c:ext xmlns:c16="http://schemas.microsoft.com/office/drawing/2014/chart" uri="{C3380CC4-5D6E-409C-BE32-E72D297353CC}">
                <c16:uniqueId val="{00000007-A58F-4FC4-BDDE-3E77B2134252}"/>
              </c:ext>
            </c:extLst>
          </c:dPt>
          <c:dPt>
            <c:idx val="4"/>
            <c:invertIfNegative val="0"/>
            <c:bubble3D val="0"/>
            <c:spPr>
              <a:solidFill>
                <a:srgbClr val="7C878E"/>
              </a:solidFill>
              <a:ln>
                <a:noFill/>
              </a:ln>
              <a:effectLst/>
            </c:spPr>
            <c:extLst>
              <c:ext xmlns:c16="http://schemas.microsoft.com/office/drawing/2014/chart" uri="{C3380CC4-5D6E-409C-BE32-E72D297353CC}">
                <c16:uniqueId val="{00000009-A58F-4FC4-BDDE-3E77B2134252}"/>
              </c:ext>
            </c:extLst>
          </c:dPt>
          <c:dPt>
            <c:idx val="5"/>
            <c:invertIfNegative val="0"/>
            <c:bubble3D val="0"/>
            <c:spPr>
              <a:solidFill>
                <a:srgbClr val="7C878E"/>
              </a:solidFill>
              <a:ln>
                <a:noFill/>
              </a:ln>
              <a:effectLst/>
            </c:spPr>
            <c:extLst>
              <c:ext xmlns:c16="http://schemas.microsoft.com/office/drawing/2014/chart" uri="{C3380CC4-5D6E-409C-BE32-E72D297353CC}">
                <c16:uniqueId val="{0000000B-A58F-4FC4-BDDE-3E77B2134252}"/>
              </c:ext>
            </c:extLst>
          </c:dPt>
          <c:dPt>
            <c:idx val="6"/>
            <c:invertIfNegative val="0"/>
            <c:bubble3D val="0"/>
            <c:spPr>
              <a:solidFill>
                <a:srgbClr val="7C878E"/>
              </a:solidFill>
              <a:ln>
                <a:noFill/>
              </a:ln>
              <a:effectLst/>
            </c:spPr>
            <c:extLst>
              <c:ext xmlns:c16="http://schemas.microsoft.com/office/drawing/2014/chart" uri="{C3380CC4-5D6E-409C-BE32-E72D297353CC}">
                <c16:uniqueId val="{0000000D-A58F-4FC4-BDDE-3E77B2134252}"/>
              </c:ext>
            </c:extLst>
          </c:dPt>
          <c:dPt>
            <c:idx val="7"/>
            <c:invertIfNegative val="0"/>
            <c:bubble3D val="0"/>
            <c:spPr>
              <a:solidFill>
                <a:srgbClr val="7C878E"/>
              </a:solidFill>
              <a:ln>
                <a:noFill/>
              </a:ln>
              <a:effectLst/>
            </c:spPr>
            <c:extLst>
              <c:ext xmlns:c16="http://schemas.microsoft.com/office/drawing/2014/chart" uri="{C3380CC4-5D6E-409C-BE32-E72D297353CC}">
                <c16:uniqueId val="{0000000F-A58F-4FC4-BDDE-3E77B2134252}"/>
              </c:ext>
            </c:extLst>
          </c:dPt>
          <c:dPt>
            <c:idx val="8"/>
            <c:invertIfNegative val="0"/>
            <c:bubble3D val="0"/>
            <c:spPr>
              <a:solidFill>
                <a:srgbClr val="7C878E"/>
              </a:solidFill>
              <a:ln>
                <a:noFill/>
              </a:ln>
              <a:effectLst/>
            </c:spPr>
            <c:extLst>
              <c:ext xmlns:c16="http://schemas.microsoft.com/office/drawing/2014/chart" uri="{C3380CC4-5D6E-409C-BE32-E72D297353CC}">
                <c16:uniqueId val="{00000011-A58F-4FC4-BDDE-3E77B2134252}"/>
              </c:ext>
            </c:extLst>
          </c:dPt>
          <c:dPt>
            <c:idx val="9"/>
            <c:invertIfNegative val="0"/>
            <c:bubble3D val="0"/>
            <c:spPr>
              <a:solidFill>
                <a:srgbClr val="7C878E"/>
              </a:solidFill>
              <a:ln>
                <a:noFill/>
              </a:ln>
              <a:effectLst/>
            </c:spPr>
            <c:extLst>
              <c:ext xmlns:c16="http://schemas.microsoft.com/office/drawing/2014/chart" uri="{C3380CC4-5D6E-409C-BE32-E72D297353CC}">
                <c16:uniqueId val="{00000013-A58F-4FC4-BDDE-3E77B2134252}"/>
              </c:ext>
            </c:extLst>
          </c:dPt>
          <c:dPt>
            <c:idx val="10"/>
            <c:invertIfNegative val="0"/>
            <c:bubble3D val="0"/>
            <c:spPr>
              <a:solidFill>
                <a:srgbClr val="7C878E"/>
              </a:solidFill>
              <a:ln>
                <a:noFill/>
              </a:ln>
              <a:effectLst/>
            </c:spPr>
            <c:extLst>
              <c:ext xmlns:c16="http://schemas.microsoft.com/office/drawing/2014/chart" uri="{C3380CC4-5D6E-409C-BE32-E72D297353CC}">
                <c16:uniqueId val="{00000015-A58F-4FC4-BDDE-3E77B2134252}"/>
              </c:ext>
            </c:extLst>
          </c:dPt>
          <c:dPt>
            <c:idx val="11"/>
            <c:invertIfNegative val="0"/>
            <c:bubble3D val="0"/>
            <c:spPr>
              <a:solidFill>
                <a:srgbClr val="7C878E"/>
              </a:solidFill>
              <a:ln>
                <a:noFill/>
              </a:ln>
              <a:effectLst/>
            </c:spPr>
            <c:extLst>
              <c:ext xmlns:c16="http://schemas.microsoft.com/office/drawing/2014/chart" uri="{C3380CC4-5D6E-409C-BE32-E72D297353CC}">
                <c16:uniqueId val="{00000017-A58F-4FC4-BDDE-3E77B2134252}"/>
              </c:ext>
            </c:extLst>
          </c:dPt>
          <c:dPt>
            <c:idx val="12"/>
            <c:invertIfNegative val="0"/>
            <c:bubble3D val="0"/>
            <c:spPr>
              <a:solidFill>
                <a:srgbClr val="7C878E"/>
              </a:solidFill>
              <a:ln>
                <a:noFill/>
              </a:ln>
              <a:effectLst/>
            </c:spPr>
            <c:extLst>
              <c:ext xmlns:c16="http://schemas.microsoft.com/office/drawing/2014/chart" uri="{C3380CC4-5D6E-409C-BE32-E72D297353CC}">
                <c16:uniqueId val="{00000019-A58F-4FC4-BDDE-3E77B2134252}"/>
              </c:ext>
            </c:extLst>
          </c:dPt>
          <c:dPt>
            <c:idx val="13"/>
            <c:invertIfNegative val="0"/>
            <c:bubble3D val="0"/>
            <c:spPr>
              <a:solidFill>
                <a:srgbClr val="7C878E"/>
              </a:solidFill>
              <a:ln>
                <a:noFill/>
              </a:ln>
              <a:effectLst/>
            </c:spPr>
            <c:extLst>
              <c:ext xmlns:c16="http://schemas.microsoft.com/office/drawing/2014/chart" uri="{C3380CC4-5D6E-409C-BE32-E72D297353CC}">
                <c16:uniqueId val="{0000001B-A58F-4FC4-BDDE-3E77B2134252}"/>
              </c:ext>
            </c:extLst>
          </c:dPt>
          <c:dPt>
            <c:idx val="14"/>
            <c:invertIfNegative val="0"/>
            <c:bubble3D val="0"/>
            <c:spPr>
              <a:solidFill>
                <a:srgbClr val="7C878E"/>
              </a:solidFill>
              <a:ln>
                <a:noFill/>
              </a:ln>
              <a:effectLst/>
            </c:spPr>
            <c:extLst>
              <c:ext xmlns:c16="http://schemas.microsoft.com/office/drawing/2014/chart" uri="{C3380CC4-5D6E-409C-BE32-E72D297353CC}">
                <c16:uniqueId val="{0000001D-A58F-4FC4-BDDE-3E77B2134252}"/>
              </c:ext>
            </c:extLst>
          </c:dPt>
          <c:dPt>
            <c:idx val="15"/>
            <c:invertIfNegative val="0"/>
            <c:bubble3D val="0"/>
            <c:spPr>
              <a:solidFill>
                <a:srgbClr val="7C878E"/>
              </a:solidFill>
              <a:ln>
                <a:noFill/>
              </a:ln>
              <a:effectLst/>
            </c:spPr>
            <c:extLst>
              <c:ext xmlns:c16="http://schemas.microsoft.com/office/drawing/2014/chart" uri="{C3380CC4-5D6E-409C-BE32-E72D297353CC}">
                <c16:uniqueId val="{0000001F-A58F-4FC4-BDDE-3E77B2134252}"/>
              </c:ext>
            </c:extLst>
          </c:dPt>
          <c:dPt>
            <c:idx val="16"/>
            <c:invertIfNegative val="0"/>
            <c:bubble3D val="0"/>
            <c:spPr>
              <a:solidFill>
                <a:srgbClr val="7C878E"/>
              </a:solidFill>
              <a:ln>
                <a:noFill/>
              </a:ln>
              <a:effectLst/>
            </c:spPr>
            <c:extLst>
              <c:ext xmlns:c16="http://schemas.microsoft.com/office/drawing/2014/chart" uri="{C3380CC4-5D6E-409C-BE32-E72D297353CC}">
                <c16:uniqueId val="{00000021-A58F-4FC4-BDDE-3E77B2134252}"/>
              </c:ext>
            </c:extLst>
          </c:dPt>
          <c:dPt>
            <c:idx val="17"/>
            <c:invertIfNegative val="0"/>
            <c:bubble3D val="0"/>
            <c:spPr>
              <a:solidFill>
                <a:srgbClr val="7C878E"/>
              </a:solidFill>
              <a:ln>
                <a:noFill/>
              </a:ln>
              <a:effectLst/>
            </c:spPr>
            <c:extLst>
              <c:ext xmlns:c16="http://schemas.microsoft.com/office/drawing/2014/chart" uri="{C3380CC4-5D6E-409C-BE32-E72D297353CC}">
                <c16:uniqueId val="{00000023-A58F-4FC4-BDDE-3E77B2134252}"/>
              </c:ext>
            </c:extLst>
          </c:dPt>
          <c:dPt>
            <c:idx val="29"/>
            <c:invertIfNegative val="0"/>
            <c:bubble3D val="0"/>
            <c:spPr>
              <a:solidFill>
                <a:srgbClr val="FBBB27"/>
              </a:solidFill>
              <a:ln>
                <a:noFill/>
              </a:ln>
              <a:effectLst/>
            </c:spPr>
            <c:extLst>
              <c:ext xmlns:c16="http://schemas.microsoft.com/office/drawing/2014/chart" uri="{C3380CC4-5D6E-409C-BE32-E72D297353CC}">
                <c16:uniqueId val="{00000025-A58F-4FC4-BDDE-3E77B2134252}"/>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'F39'!$A$6:$A$37</c:f>
              <c:strCache>
                <c:ptCount val="32"/>
                <c:pt idx="0">
                  <c:v>Tlaxcala</c:v>
                </c:pt>
                <c:pt idx="1">
                  <c:v>Morelos</c:v>
                </c:pt>
                <c:pt idx="2">
                  <c:v>Zacatecas</c:v>
                </c:pt>
                <c:pt idx="3">
                  <c:v>Nayarit</c:v>
                </c:pt>
                <c:pt idx="4">
                  <c:v>Durango</c:v>
                </c:pt>
                <c:pt idx="5">
                  <c:v>Chiapas</c:v>
                </c:pt>
                <c:pt idx="6">
                  <c:v>Guerrero</c:v>
                </c:pt>
                <c:pt idx="7">
                  <c:v>Oaxaca</c:v>
                </c:pt>
                <c:pt idx="8">
                  <c:v>Tabasco</c:v>
                </c:pt>
                <c:pt idx="9">
                  <c:v>Aguascalientes</c:v>
                </c:pt>
                <c:pt idx="10">
                  <c:v>Hidalgo</c:v>
                </c:pt>
                <c:pt idx="11">
                  <c:v>Colima</c:v>
                </c:pt>
                <c:pt idx="12">
                  <c:v>Quintana Roo</c:v>
                </c:pt>
                <c:pt idx="13">
                  <c:v>Puebla</c:v>
                </c:pt>
                <c:pt idx="14">
                  <c:v>Sinaloa</c:v>
                </c:pt>
                <c:pt idx="15">
                  <c:v>Baja California</c:v>
                </c:pt>
                <c:pt idx="16">
                  <c:v>Campeche</c:v>
                </c:pt>
                <c:pt idx="17">
                  <c:v>Yucatán</c:v>
                </c:pt>
                <c:pt idx="18">
                  <c:v>Querétaro</c:v>
                </c:pt>
                <c:pt idx="19">
                  <c:v>Sonora</c:v>
                </c:pt>
                <c:pt idx="20">
                  <c:v>Michoacán</c:v>
                </c:pt>
                <c:pt idx="21">
                  <c:v>Coahuila</c:v>
                </c:pt>
                <c:pt idx="22">
                  <c:v>Baja California Sur</c:v>
                </c:pt>
                <c:pt idx="23">
                  <c:v>Chihuahua</c:v>
                </c:pt>
                <c:pt idx="24">
                  <c:v>San Luis Potosí</c:v>
                </c:pt>
                <c:pt idx="25">
                  <c:v>Tamaulipas</c:v>
                </c:pt>
                <c:pt idx="26">
                  <c:v>Guanajuato</c:v>
                </c:pt>
                <c:pt idx="27">
                  <c:v>Veracruz</c:v>
                </c:pt>
                <c:pt idx="28">
                  <c:v>Ciudad de México</c:v>
                </c:pt>
                <c:pt idx="29">
                  <c:v>Jalisco</c:v>
                </c:pt>
                <c:pt idx="30">
                  <c:v>Nuevo León</c:v>
                </c:pt>
                <c:pt idx="31">
                  <c:v>Estado de México</c:v>
                </c:pt>
              </c:strCache>
            </c:strRef>
          </c:cat>
          <c:val>
            <c:numRef>
              <c:f>'F39'!$B$6:$B$37</c:f>
              <c:numCache>
                <c:formatCode>0.0</c:formatCode>
                <c:ptCount val="32"/>
                <c:pt idx="0">
                  <c:v>0.1</c:v>
                </c:pt>
                <c:pt idx="1">
                  <c:v>0.4</c:v>
                </c:pt>
                <c:pt idx="2">
                  <c:v>0.4</c:v>
                </c:pt>
                <c:pt idx="3">
                  <c:v>0.6</c:v>
                </c:pt>
                <c:pt idx="4">
                  <c:v>0.8</c:v>
                </c:pt>
                <c:pt idx="5">
                  <c:v>0.9</c:v>
                </c:pt>
                <c:pt idx="6">
                  <c:v>0.9</c:v>
                </c:pt>
                <c:pt idx="7">
                  <c:v>0.9</c:v>
                </c:pt>
                <c:pt idx="8">
                  <c:v>1.1000000000000001</c:v>
                </c:pt>
                <c:pt idx="9">
                  <c:v>1.4</c:v>
                </c:pt>
                <c:pt idx="10">
                  <c:v>1.5</c:v>
                </c:pt>
                <c:pt idx="11">
                  <c:v>1.7</c:v>
                </c:pt>
                <c:pt idx="12">
                  <c:v>1.8</c:v>
                </c:pt>
                <c:pt idx="13">
                  <c:v>1.9</c:v>
                </c:pt>
                <c:pt idx="14">
                  <c:v>2.1</c:v>
                </c:pt>
                <c:pt idx="15">
                  <c:v>2.6</c:v>
                </c:pt>
                <c:pt idx="16">
                  <c:v>2.6</c:v>
                </c:pt>
                <c:pt idx="17">
                  <c:v>2.6</c:v>
                </c:pt>
                <c:pt idx="18">
                  <c:v>3</c:v>
                </c:pt>
                <c:pt idx="19">
                  <c:v>3</c:v>
                </c:pt>
                <c:pt idx="20">
                  <c:v>3.1</c:v>
                </c:pt>
                <c:pt idx="21">
                  <c:v>3.3</c:v>
                </c:pt>
                <c:pt idx="22">
                  <c:v>3.4</c:v>
                </c:pt>
                <c:pt idx="23">
                  <c:v>3.5</c:v>
                </c:pt>
                <c:pt idx="24">
                  <c:v>3.5</c:v>
                </c:pt>
                <c:pt idx="25">
                  <c:v>3.9</c:v>
                </c:pt>
                <c:pt idx="26">
                  <c:v>5.5</c:v>
                </c:pt>
                <c:pt idx="27">
                  <c:v>5.5</c:v>
                </c:pt>
                <c:pt idx="28">
                  <c:v>7.8</c:v>
                </c:pt>
                <c:pt idx="29">
                  <c:v>8.4</c:v>
                </c:pt>
                <c:pt idx="30">
                  <c:v>9.9</c:v>
                </c:pt>
                <c:pt idx="31">
                  <c:v>11.9</c:v>
                </c:pt>
              </c:numCache>
            </c:numRef>
          </c:val>
          <c:extLst>
            <c:ext xmlns:c16="http://schemas.microsoft.com/office/drawing/2014/chart" uri="{C3380CC4-5D6E-409C-BE32-E72D297353CC}">
              <c16:uniqueId val="{00000026-A58F-4FC4-BDDE-3E77B2134252}"/>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'F40'!$C$5</c:f>
              <c:strCache>
                <c:ptCount val="1"/>
                <c:pt idx="0">
                  <c:v>Exportaciones</c:v>
                </c:pt>
              </c:strCache>
            </c:strRef>
          </c:tx>
          <c:spPr>
            <a:solidFill>
              <a:srgbClr val="C9D0D6"/>
            </a:solidFill>
            <a:ln>
              <a:noFill/>
            </a:ln>
            <a:effectLst/>
          </c:spPr>
          <c:invertIfNegative val="0"/>
          <c:dPt>
            <c:idx val="1"/>
            <c:invertIfNegative val="0"/>
            <c:bubble3D val="0"/>
            <c:spPr>
              <a:solidFill>
                <a:srgbClr val="7C878E"/>
              </a:solidFill>
              <a:ln>
                <a:noFill/>
              </a:ln>
              <a:effectLst/>
            </c:spPr>
            <c:extLst>
              <c:ext xmlns:c16="http://schemas.microsoft.com/office/drawing/2014/chart" uri="{C3380CC4-5D6E-409C-BE32-E72D297353CC}">
                <c16:uniqueId val="{00000001-409B-44E9-9056-95BF9C77E2A5}"/>
              </c:ext>
            </c:extLst>
          </c:dPt>
          <c:dPt>
            <c:idx val="13"/>
            <c:invertIfNegative val="0"/>
            <c:bubble3D val="0"/>
            <c:spPr>
              <a:solidFill>
                <a:srgbClr val="7C878E"/>
              </a:solidFill>
              <a:ln>
                <a:noFill/>
              </a:ln>
              <a:effectLst/>
            </c:spPr>
            <c:extLst>
              <c:ext xmlns:c16="http://schemas.microsoft.com/office/drawing/2014/chart" uri="{C3380CC4-5D6E-409C-BE32-E72D297353CC}">
                <c16:uniqueId val="{00000003-409B-44E9-9056-95BF9C77E2A5}"/>
              </c:ext>
            </c:extLst>
          </c:dPt>
          <c:dPt>
            <c:idx val="25"/>
            <c:invertIfNegative val="0"/>
            <c:bubble3D val="0"/>
            <c:spPr>
              <a:solidFill>
                <a:srgbClr val="7C878E"/>
              </a:solidFill>
              <a:ln>
                <a:noFill/>
              </a:ln>
              <a:effectLst/>
            </c:spPr>
            <c:extLst>
              <c:ext xmlns:c16="http://schemas.microsoft.com/office/drawing/2014/chart" uri="{C3380CC4-5D6E-409C-BE32-E72D297353CC}">
                <c16:uniqueId val="{00000005-409B-44E9-9056-95BF9C77E2A5}"/>
              </c:ext>
            </c:extLst>
          </c:dPt>
          <c:dPt>
            <c:idx val="37"/>
            <c:invertIfNegative val="0"/>
            <c:bubble3D val="0"/>
            <c:spPr>
              <a:solidFill>
                <a:srgbClr val="7C878E"/>
              </a:solidFill>
              <a:ln>
                <a:noFill/>
              </a:ln>
              <a:effectLst/>
            </c:spPr>
            <c:extLst>
              <c:ext xmlns:c16="http://schemas.microsoft.com/office/drawing/2014/chart" uri="{C3380CC4-5D6E-409C-BE32-E72D297353CC}">
                <c16:uniqueId val="{00000007-409B-44E9-9056-95BF9C77E2A5}"/>
              </c:ext>
            </c:extLst>
          </c:dPt>
          <c:dPt>
            <c:idx val="49"/>
            <c:invertIfNegative val="0"/>
            <c:bubble3D val="0"/>
            <c:spPr>
              <a:solidFill>
                <a:srgbClr val="7C878E"/>
              </a:solidFill>
              <a:ln>
                <a:noFill/>
              </a:ln>
              <a:effectLst/>
            </c:spPr>
            <c:extLst>
              <c:ext xmlns:c16="http://schemas.microsoft.com/office/drawing/2014/chart" uri="{C3380CC4-5D6E-409C-BE32-E72D297353CC}">
                <c16:uniqueId val="{00000009-409B-44E9-9056-95BF9C77E2A5}"/>
              </c:ext>
            </c:extLst>
          </c:dPt>
          <c:dPt>
            <c:idx val="61"/>
            <c:invertIfNegative val="0"/>
            <c:bubble3D val="0"/>
            <c:spPr>
              <a:solidFill>
                <a:srgbClr val="7C878E"/>
              </a:solidFill>
              <a:ln>
                <a:noFill/>
              </a:ln>
              <a:effectLst/>
            </c:spPr>
            <c:extLst>
              <c:ext xmlns:c16="http://schemas.microsoft.com/office/drawing/2014/chart" uri="{C3380CC4-5D6E-409C-BE32-E72D297353CC}">
                <c16:uniqueId val="{0000000B-409B-44E9-9056-95BF9C77E2A5}"/>
              </c:ext>
            </c:extLst>
          </c:dPt>
          <c:dPt>
            <c:idx val="73"/>
            <c:invertIfNegative val="0"/>
            <c:bubble3D val="0"/>
            <c:spPr>
              <a:solidFill>
                <a:srgbClr val="FBBB27"/>
              </a:solidFill>
              <a:ln>
                <a:noFill/>
              </a:ln>
              <a:effectLst/>
            </c:spPr>
            <c:extLst>
              <c:ext xmlns:c16="http://schemas.microsoft.com/office/drawing/2014/chart" uri="{C3380CC4-5D6E-409C-BE32-E72D297353CC}">
                <c16:uniqueId val="{0000000D-409B-44E9-9056-95BF9C77E2A5}"/>
              </c:ext>
            </c:extLst>
          </c:dPt>
          <c:cat>
            <c:multiLvlStrRef>
              <c:f>'F40'!$A$6:$B$79</c:f>
              <c:multiLvlStrCache>
                <c:ptCount val="7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lvl>
                <c:lvl>
                  <c:pt idx="0">
                    <c:v>2013</c:v>
                  </c:pt>
                  <c:pt idx="12">
                    <c:v>2014</c:v>
                  </c:pt>
                  <c:pt idx="24">
                    <c:v>2015</c:v>
                  </c:pt>
                  <c:pt idx="36">
                    <c:v>2016</c:v>
                  </c:pt>
                  <c:pt idx="48">
                    <c:v>2017</c:v>
                  </c:pt>
                  <c:pt idx="60">
                    <c:v>2018</c:v>
                  </c:pt>
                  <c:pt idx="72">
                    <c:v>2019</c:v>
                  </c:pt>
                </c:lvl>
              </c:multiLvlStrCache>
            </c:multiLvlStrRef>
          </c:cat>
          <c:val>
            <c:numRef>
              <c:f>'F40'!$C$6:$C$79</c:f>
              <c:numCache>
                <c:formatCode>#,##0</c:formatCode>
                <c:ptCount val="74"/>
                <c:pt idx="0">
                  <c:v>6343</c:v>
                </c:pt>
                <c:pt idx="1">
                  <c:v>6318</c:v>
                </c:pt>
                <c:pt idx="2">
                  <c:v>6647</c:v>
                </c:pt>
                <c:pt idx="3">
                  <c:v>6479</c:v>
                </c:pt>
                <c:pt idx="4">
                  <c:v>6949</c:v>
                </c:pt>
                <c:pt idx="5">
                  <c:v>6766</c:v>
                </c:pt>
                <c:pt idx="6">
                  <c:v>6997</c:v>
                </c:pt>
                <c:pt idx="7">
                  <c:v>7960</c:v>
                </c:pt>
                <c:pt idx="8">
                  <c:v>7340</c:v>
                </c:pt>
                <c:pt idx="9">
                  <c:v>7398</c:v>
                </c:pt>
                <c:pt idx="10">
                  <c:v>7281</c:v>
                </c:pt>
                <c:pt idx="11">
                  <c:v>5672</c:v>
                </c:pt>
                <c:pt idx="12">
                  <c:v>6130</c:v>
                </c:pt>
                <c:pt idx="13">
                  <c:v>6660</c:v>
                </c:pt>
                <c:pt idx="14">
                  <c:v>7617</c:v>
                </c:pt>
                <c:pt idx="15">
                  <c:v>8011</c:v>
                </c:pt>
                <c:pt idx="16">
                  <c:v>7966</c:v>
                </c:pt>
                <c:pt idx="17">
                  <c:v>7292</c:v>
                </c:pt>
                <c:pt idx="18">
                  <c:v>7404</c:v>
                </c:pt>
                <c:pt idx="19">
                  <c:v>7866</c:v>
                </c:pt>
                <c:pt idx="20">
                  <c:v>7767</c:v>
                </c:pt>
                <c:pt idx="21">
                  <c:v>8436</c:v>
                </c:pt>
                <c:pt idx="22">
                  <c:v>7381</c:v>
                </c:pt>
                <c:pt idx="23">
                  <c:v>7176</c:v>
                </c:pt>
                <c:pt idx="24">
                  <c:v>7170</c:v>
                </c:pt>
                <c:pt idx="25">
                  <c:v>7843</c:v>
                </c:pt>
                <c:pt idx="26">
                  <c:v>8899</c:v>
                </c:pt>
                <c:pt idx="27">
                  <c:v>8889</c:v>
                </c:pt>
                <c:pt idx="28">
                  <c:v>8822</c:v>
                </c:pt>
                <c:pt idx="29">
                  <c:v>8691</c:v>
                </c:pt>
                <c:pt idx="30">
                  <c:v>9526</c:v>
                </c:pt>
                <c:pt idx="31">
                  <c:v>9440</c:v>
                </c:pt>
                <c:pt idx="32">
                  <c:v>9790</c:v>
                </c:pt>
                <c:pt idx="33">
                  <c:v>9425</c:v>
                </c:pt>
                <c:pt idx="34">
                  <c:v>9000</c:v>
                </c:pt>
                <c:pt idx="35">
                  <c:v>8816</c:v>
                </c:pt>
                <c:pt idx="36">
                  <c:v>8680</c:v>
                </c:pt>
                <c:pt idx="37">
                  <c:v>9921</c:v>
                </c:pt>
                <c:pt idx="38">
                  <c:v>9962</c:v>
                </c:pt>
                <c:pt idx="39">
                  <c:v>10438</c:v>
                </c:pt>
                <c:pt idx="40">
                  <c:v>10693</c:v>
                </c:pt>
                <c:pt idx="41">
                  <c:v>10732</c:v>
                </c:pt>
                <c:pt idx="42">
                  <c:v>10104</c:v>
                </c:pt>
                <c:pt idx="43">
                  <c:v>10575</c:v>
                </c:pt>
                <c:pt idx="44">
                  <c:v>10702</c:v>
                </c:pt>
                <c:pt idx="45">
                  <c:v>11189</c:v>
                </c:pt>
                <c:pt idx="46">
                  <c:v>10990</c:v>
                </c:pt>
                <c:pt idx="47">
                  <c:v>9641</c:v>
                </c:pt>
                <c:pt idx="48">
                  <c:v>9282</c:v>
                </c:pt>
                <c:pt idx="49">
                  <c:v>10916</c:v>
                </c:pt>
                <c:pt idx="50">
                  <c:v>12170</c:v>
                </c:pt>
                <c:pt idx="51">
                  <c:v>9958</c:v>
                </c:pt>
                <c:pt idx="52">
                  <c:v>11443</c:v>
                </c:pt>
                <c:pt idx="53">
                  <c:v>11190</c:v>
                </c:pt>
                <c:pt idx="54">
                  <c:v>10250</c:v>
                </c:pt>
                <c:pt idx="55">
                  <c:v>10998</c:v>
                </c:pt>
                <c:pt idx="56">
                  <c:v>10862</c:v>
                </c:pt>
                <c:pt idx="57">
                  <c:v>11198</c:v>
                </c:pt>
                <c:pt idx="58">
                  <c:v>11291</c:v>
                </c:pt>
                <c:pt idx="59">
                  <c:v>10062</c:v>
                </c:pt>
                <c:pt idx="60">
                  <c:v>11384</c:v>
                </c:pt>
                <c:pt idx="61">
                  <c:v>10934</c:v>
                </c:pt>
                <c:pt idx="62">
                  <c:v>12720</c:v>
                </c:pt>
                <c:pt idx="63">
                  <c:v>12177</c:v>
                </c:pt>
                <c:pt idx="64">
                  <c:v>13045</c:v>
                </c:pt>
                <c:pt idx="65">
                  <c:v>12731</c:v>
                </c:pt>
                <c:pt idx="66">
                  <c:v>12055</c:v>
                </c:pt>
                <c:pt idx="67">
                  <c:v>12738</c:v>
                </c:pt>
                <c:pt idx="68">
                  <c:v>12214</c:v>
                </c:pt>
                <c:pt idx="69">
                  <c:v>12324</c:v>
                </c:pt>
                <c:pt idx="70">
                  <c:v>12282</c:v>
                </c:pt>
                <c:pt idx="71">
                  <c:v>11489</c:v>
                </c:pt>
                <c:pt idx="72">
                  <c:v>12328</c:v>
                </c:pt>
                <c:pt idx="73">
                  <c:v>12668</c:v>
                </c:pt>
              </c:numCache>
            </c:numRef>
          </c:val>
          <c:extLst>
            <c:ext xmlns:c16="http://schemas.microsoft.com/office/drawing/2014/chart" uri="{C3380CC4-5D6E-409C-BE32-E72D297353CC}">
              <c16:uniqueId val="{0000000E-409B-44E9-9056-95BF9C77E2A5}"/>
            </c:ext>
          </c:extLst>
        </c:ser>
        <c:dLbls>
          <c:showLegendKey val="0"/>
          <c:showVal val="0"/>
          <c:showCatName val="0"/>
          <c:showSerName val="0"/>
          <c:showPercent val="0"/>
          <c:showBubbleSize val="0"/>
        </c:dLbls>
        <c:gapWidth val="50"/>
        <c:overlap val="-27"/>
        <c:axId val="540025024"/>
        <c:axId val="540032240"/>
      </c:barChart>
      <c:lineChart>
        <c:grouping val="standard"/>
        <c:varyColors val="0"/>
        <c:ser>
          <c:idx val="1"/>
          <c:order val="1"/>
          <c:tx>
            <c:strRef>
              <c:f>'F40'!$D$5</c:f>
              <c:strCache>
                <c:ptCount val="1"/>
                <c:pt idx="0">
                  <c:v>Promedio</c:v>
                </c:pt>
              </c:strCache>
            </c:strRef>
          </c:tx>
          <c:spPr>
            <a:ln w="28575" cap="rnd">
              <a:solidFill>
                <a:srgbClr val="B69630"/>
              </a:solidFill>
              <a:round/>
            </a:ln>
            <a:effectLst/>
          </c:spPr>
          <c:marker>
            <c:symbol val="none"/>
          </c:marker>
          <c:cat>
            <c:multiLvlStrRef>
              <c:f>'F40'!$A$6:$B$79</c:f>
              <c:multiLvlStrCache>
                <c:ptCount val="7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lvl>
                <c:lvl>
                  <c:pt idx="0">
                    <c:v>2013</c:v>
                  </c:pt>
                  <c:pt idx="12">
                    <c:v>2014</c:v>
                  </c:pt>
                  <c:pt idx="24">
                    <c:v>2015</c:v>
                  </c:pt>
                  <c:pt idx="36">
                    <c:v>2016</c:v>
                  </c:pt>
                  <c:pt idx="48">
                    <c:v>2017</c:v>
                  </c:pt>
                  <c:pt idx="60">
                    <c:v>2018</c:v>
                  </c:pt>
                  <c:pt idx="72">
                    <c:v>2019</c:v>
                  </c:pt>
                </c:lvl>
              </c:multiLvlStrCache>
            </c:multiLvlStrRef>
          </c:cat>
          <c:val>
            <c:numRef>
              <c:f>'F40'!$D$6:$D$79</c:f>
              <c:numCache>
                <c:formatCode>#,##0</c:formatCode>
                <c:ptCount val="74"/>
                <c:pt idx="0">
                  <c:v>6644</c:v>
                </c:pt>
                <c:pt idx="1">
                  <c:v>6655</c:v>
                </c:pt>
                <c:pt idx="2">
                  <c:v>6608</c:v>
                </c:pt>
                <c:pt idx="3">
                  <c:v>6598</c:v>
                </c:pt>
                <c:pt idx="4">
                  <c:v>6624</c:v>
                </c:pt>
                <c:pt idx="5">
                  <c:v>6629</c:v>
                </c:pt>
                <c:pt idx="6">
                  <c:v>6655</c:v>
                </c:pt>
                <c:pt idx="7">
                  <c:v>6751</c:v>
                </c:pt>
                <c:pt idx="8">
                  <c:v>6821</c:v>
                </c:pt>
                <c:pt idx="9">
                  <c:v>6820</c:v>
                </c:pt>
                <c:pt idx="10">
                  <c:v>6820</c:v>
                </c:pt>
                <c:pt idx="11">
                  <c:v>6846</c:v>
                </c:pt>
                <c:pt idx="12">
                  <c:v>6828</c:v>
                </c:pt>
                <c:pt idx="13">
                  <c:v>6857</c:v>
                </c:pt>
                <c:pt idx="14">
                  <c:v>6938</c:v>
                </c:pt>
                <c:pt idx="15">
                  <c:v>7065</c:v>
                </c:pt>
                <c:pt idx="16">
                  <c:v>7150</c:v>
                </c:pt>
                <c:pt idx="17">
                  <c:v>7194</c:v>
                </c:pt>
                <c:pt idx="18">
                  <c:v>7228</c:v>
                </c:pt>
                <c:pt idx="19">
                  <c:v>7220</c:v>
                </c:pt>
                <c:pt idx="20">
                  <c:v>7255</c:v>
                </c:pt>
                <c:pt idx="21">
                  <c:v>7342</c:v>
                </c:pt>
                <c:pt idx="22">
                  <c:v>7350</c:v>
                </c:pt>
                <c:pt idx="23">
                  <c:v>7476</c:v>
                </c:pt>
                <c:pt idx="24">
                  <c:v>7562</c:v>
                </c:pt>
                <c:pt idx="25">
                  <c:v>7661</c:v>
                </c:pt>
                <c:pt idx="26">
                  <c:v>7767</c:v>
                </c:pt>
                <c:pt idx="27">
                  <c:v>7841</c:v>
                </c:pt>
                <c:pt idx="28">
                  <c:v>7912</c:v>
                </c:pt>
                <c:pt idx="29">
                  <c:v>8029</c:v>
                </c:pt>
                <c:pt idx="30">
                  <c:v>8205</c:v>
                </c:pt>
                <c:pt idx="31">
                  <c:v>8337</c:v>
                </c:pt>
                <c:pt idx="32">
                  <c:v>8505</c:v>
                </c:pt>
                <c:pt idx="33">
                  <c:v>8588</c:v>
                </c:pt>
                <c:pt idx="34">
                  <c:v>8723</c:v>
                </c:pt>
                <c:pt idx="35">
                  <c:v>8859</c:v>
                </c:pt>
                <c:pt idx="36">
                  <c:v>8985</c:v>
                </c:pt>
                <c:pt idx="37">
                  <c:v>9158</c:v>
                </c:pt>
                <c:pt idx="38">
                  <c:v>9247</c:v>
                </c:pt>
                <c:pt idx="39">
                  <c:v>9376</c:v>
                </c:pt>
                <c:pt idx="40">
                  <c:v>9532</c:v>
                </c:pt>
                <c:pt idx="41">
                  <c:v>9702</c:v>
                </c:pt>
                <c:pt idx="42">
                  <c:v>9750</c:v>
                </c:pt>
                <c:pt idx="43">
                  <c:v>9845</c:v>
                </c:pt>
                <c:pt idx="44">
                  <c:v>9921</c:v>
                </c:pt>
                <c:pt idx="45">
                  <c:v>10068</c:v>
                </c:pt>
                <c:pt idx="46">
                  <c:v>10234</c:v>
                </c:pt>
                <c:pt idx="47">
                  <c:v>10302</c:v>
                </c:pt>
                <c:pt idx="48">
                  <c:v>10353</c:v>
                </c:pt>
                <c:pt idx="49">
                  <c:v>10435</c:v>
                </c:pt>
                <c:pt idx="50">
                  <c:v>10619</c:v>
                </c:pt>
                <c:pt idx="51">
                  <c:v>10579</c:v>
                </c:pt>
                <c:pt idx="52">
                  <c:v>10642</c:v>
                </c:pt>
                <c:pt idx="53">
                  <c:v>10680</c:v>
                </c:pt>
                <c:pt idx="54">
                  <c:v>10692</c:v>
                </c:pt>
                <c:pt idx="55">
                  <c:v>10727</c:v>
                </c:pt>
                <c:pt idx="56">
                  <c:v>10741</c:v>
                </c:pt>
                <c:pt idx="57">
                  <c:v>10741</c:v>
                </c:pt>
                <c:pt idx="58">
                  <c:v>10767</c:v>
                </c:pt>
                <c:pt idx="59">
                  <c:v>10802</c:v>
                </c:pt>
                <c:pt idx="60">
                  <c:v>10977</c:v>
                </c:pt>
                <c:pt idx="61">
                  <c:v>10978</c:v>
                </c:pt>
                <c:pt idx="62">
                  <c:v>11024</c:v>
                </c:pt>
                <c:pt idx="63">
                  <c:v>11209</c:v>
                </c:pt>
                <c:pt idx="64">
                  <c:v>11343</c:v>
                </c:pt>
                <c:pt idx="65">
                  <c:v>11471</c:v>
                </c:pt>
                <c:pt idx="66">
                  <c:v>11622</c:v>
                </c:pt>
                <c:pt idx="67">
                  <c:v>11767</c:v>
                </c:pt>
                <c:pt idx="68">
                  <c:v>11879</c:v>
                </c:pt>
                <c:pt idx="69">
                  <c:v>11973</c:v>
                </c:pt>
                <c:pt idx="70">
                  <c:v>12056</c:v>
                </c:pt>
                <c:pt idx="71">
                  <c:v>12174</c:v>
                </c:pt>
                <c:pt idx="72">
                  <c:v>12253</c:v>
                </c:pt>
                <c:pt idx="73">
                  <c:v>12398</c:v>
                </c:pt>
              </c:numCache>
            </c:numRef>
          </c:val>
          <c:smooth val="0"/>
          <c:extLst>
            <c:ext xmlns:c16="http://schemas.microsoft.com/office/drawing/2014/chart" uri="{C3380CC4-5D6E-409C-BE32-E72D297353CC}">
              <c16:uniqueId val="{0000000F-409B-44E9-9056-95BF9C77E2A5}"/>
            </c:ext>
          </c:extLst>
        </c:ser>
        <c:dLbls>
          <c:showLegendKey val="0"/>
          <c:showVal val="0"/>
          <c:showCatName val="0"/>
          <c:showSerName val="0"/>
          <c:showPercent val="0"/>
          <c:showBubbleSize val="0"/>
        </c:dLbls>
        <c:marker val="1"/>
        <c:smooth val="0"/>
        <c:axId val="540025024"/>
        <c:axId val="540032240"/>
      </c:line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majorGridlines>
          <c:spPr>
            <a:ln w="9525" cap="flat" cmpd="sng" algn="ctr">
              <a:solidFill>
                <a:srgbClr val="D9D9D9"/>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'F41'!$C$5</c:f>
              <c:strCache>
                <c:ptCount val="1"/>
                <c:pt idx="0">
                  <c:v>Exportaciones</c:v>
                </c:pt>
              </c:strCache>
            </c:strRef>
          </c:tx>
          <c:spPr>
            <a:solidFill>
              <a:srgbClr val="C9D0D6"/>
            </a:solidFill>
            <a:ln>
              <a:noFill/>
            </a:ln>
            <a:effectLst/>
          </c:spPr>
          <c:invertIfNegative val="0"/>
          <c:dPt>
            <c:idx val="1"/>
            <c:invertIfNegative val="0"/>
            <c:bubble3D val="0"/>
            <c:spPr>
              <a:solidFill>
                <a:srgbClr val="7C878E"/>
              </a:solidFill>
              <a:ln>
                <a:noFill/>
              </a:ln>
              <a:effectLst/>
            </c:spPr>
            <c:extLst>
              <c:ext xmlns:c16="http://schemas.microsoft.com/office/drawing/2014/chart" uri="{C3380CC4-5D6E-409C-BE32-E72D297353CC}">
                <c16:uniqueId val="{00000001-21C7-4EDC-9682-DAC22DA1A52C}"/>
              </c:ext>
            </c:extLst>
          </c:dPt>
          <c:dPt>
            <c:idx val="13"/>
            <c:invertIfNegative val="0"/>
            <c:bubble3D val="0"/>
            <c:spPr>
              <a:solidFill>
                <a:srgbClr val="7C878E"/>
              </a:solidFill>
              <a:ln>
                <a:noFill/>
              </a:ln>
              <a:effectLst/>
            </c:spPr>
            <c:extLst>
              <c:ext xmlns:c16="http://schemas.microsoft.com/office/drawing/2014/chart" uri="{C3380CC4-5D6E-409C-BE32-E72D297353CC}">
                <c16:uniqueId val="{00000003-21C7-4EDC-9682-DAC22DA1A52C}"/>
              </c:ext>
            </c:extLst>
          </c:dPt>
          <c:dPt>
            <c:idx val="25"/>
            <c:invertIfNegative val="0"/>
            <c:bubble3D val="0"/>
            <c:spPr>
              <a:solidFill>
                <a:srgbClr val="7C878E"/>
              </a:solidFill>
              <a:ln>
                <a:noFill/>
              </a:ln>
              <a:effectLst/>
            </c:spPr>
            <c:extLst>
              <c:ext xmlns:c16="http://schemas.microsoft.com/office/drawing/2014/chart" uri="{C3380CC4-5D6E-409C-BE32-E72D297353CC}">
                <c16:uniqueId val="{00000005-21C7-4EDC-9682-DAC22DA1A52C}"/>
              </c:ext>
            </c:extLst>
          </c:dPt>
          <c:dPt>
            <c:idx val="37"/>
            <c:invertIfNegative val="0"/>
            <c:bubble3D val="0"/>
            <c:spPr>
              <a:solidFill>
                <a:srgbClr val="7C878E"/>
              </a:solidFill>
              <a:ln>
                <a:noFill/>
              </a:ln>
              <a:effectLst/>
            </c:spPr>
            <c:extLst>
              <c:ext xmlns:c16="http://schemas.microsoft.com/office/drawing/2014/chart" uri="{C3380CC4-5D6E-409C-BE32-E72D297353CC}">
                <c16:uniqueId val="{00000007-21C7-4EDC-9682-DAC22DA1A52C}"/>
              </c:ext>
            </c:extLst>
          </c:dPt>
          <c:dPt>
            <c:idx val="49"/>
            <c:invertIfNegative val="0"/>
            <c:bubble3D val="0"/>
            <c:spPr>
              <a:solidFill>
                <a:srgbClr val="7C878E"/>
              </a:solidFill>
              <a:ln>
                <a:noFill/>
              </a:ln>
              <a:effectLst/>
            </c:spPr>
            <c:extLst>
              <c:ext xmlns:c16="http://schemas.microsoft.com/office/drawing/2014/chart" uri="{C3380CC4-5D6E-409C-BE32-E72D297353CC}">
                <c16:uniqueId val="{00000009-21C7-4EDC-9682-DAC22DA1A52C}"/>
              </c:ext>
            </c:extLst>
          </c:dPt>
          <c:dPt>
            <c:idx val="61"/>
            <c:invertIfNegative val="0"/>
            <c:bubble3D val="0"/>
            <c:spPr>
              <a:solidFill>
                <a:srgbClr val="7C878E"/>
              </a:solidFill>
              <a:ln>
                <a:noFill/>
              </a:ln>
              <a:effectLst/>
            </c:spPr>
            <c:extLst>
              <c:ext xmlns:c16="http://schemas.microsoft.com/office/drawing/2014/chart" uri="{C3380CC4-5D6E-409C-BE32-E72D297353CC}">
                <c16:uniqueId val="{0000000B-21C7-4EDC-9682-DAC22DA1A52C}"/>
              </c:ext>
            </c:extLst>
          </c:dPt>
          <c:dPt>
            <c:idx val="73"/>
            <c:invertIfNegative val="0"/>
            <c:bubble3D val="0"/>
            <c:spPr>
              <a:solidFill>
                <a:srgbClr val="FBBB27"/>
              </a:solidFill>
              <a:ln>
                <a:noFill/>
              </a:ln>
              <a:effectLst/>
            </c:spPr>
            <c:extLst>
              <c:ext xmlns:c16="http://schemas.microsoft.com/office/drawing/2014/chart" uri="{C3380CC4-5D6E-409C-BE32-E72D297353CC}">
                <c16:uniqueId val="{0000000D-21C7-4EDC-9682-DAC22DA1A52C}"/>
              </c:ext>
            </c:extLst>
          </c:dPt>
          <c:cat>
            <c:multiLvlStrRef>
              <c:f>'F41'!$A$6:$B$79</c:f>
              <c:multiLvlStrCache>
                <c:ptCount val="7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lvl>
                <c:lvl>
                  <c:pt idx="0">
                    <c:v>2013</c:v>
                  </c:pt>
                  <c:pt idx="12">
                    <c:v>2014</c:v>
                  </c:pt>
                  <c:pt idx="24">
                    <c:v>2015</c:v>
                  </c:pt>
                  <c:pt idx="36">
                    <c:v>2016</c:v>
                  </c:pt>
                  <c:pt idx="48">
                    <c:v>2017</c:v>
                  </c:pt>
                  <c:pt idx="60">
                    <c:v>2018</c:v>
                  </c:pt>
                  <c:pt idx="72">
                    <c:v>2019</c:v>
                  </c:pt>
                </c:lvl>
              </c:multiLvlStrCache>
            </c:multiLvlStrRef>
          </c:cat>
          <c:val>
            <c:numRef>
              <c:f>'F41'!$C$6:$C$79</c:f>
              <c:numCache>
                <c:formatCode>#,##0</c:formatCode>
                <c:ptCount val="74"/>
                <c:pt idx="0">
                  <c:v>652</c:v>
                </c:pt>
                <c:pt idx="1">
                  <c:v>636</c:v>
                </c:pt>
                <c:pt idx="2">
                  <c:v>1033</c:v>
                </c:pt>
                <c:pt idx="3">
                  <c:v>753</c:v>
                </c:pt>
                <c:pt idx="4">
                  <c:v>809</c:v>
                </c:pt>
                <c:pt idx="5">
                  <c:v>548</c:v>
                </c:pt>
                <c:pt idx="6">
                  <c:v>358</c:v>
                </c:pt>
                <c:pt idx="7">
                  <c:v>393</c:v>
                </c:pt>
                <c:pt idx="8">
                  <c:v>438</c:v>
                </c:pt>
                <c:pt idx="9">
                  <c:v>484</c:v>
                </c:pt>
                <c:pt idx="10">
                  <c:v>474</c:v>
                </c:pt>
                <c:pt idx="11">
                  <c:v>624</c:v>
                </c:pt>
                <c:pt idx="12">
                  <c:v>699</c:v>
                </c:pt>
                <c:pt idx="13">
                  <c:v>840</c:v>
                </c:pt>
                <c:pt idx="14">
                  <c:v>939</c:v>
                </c:pt>
                <c:pt idx="15">
                  <c:v>1027</c:v>
                </c:pt>
                <c:pt idx="16">
                  <c:v>828</c:v>
                </c:pt>
                <c:pt idx="17">
                  <c:v>736</c:v>
                </c:pt>
                <c:pt idx="18">
                  <c:v>595</c:v>
                </c:pt>
                <c:pt idx="19">
                  <c:v>559</c:v>
                </c:pt>
                <c:pt idx="20">
                  <c:v>520</c:v>
                </c:pt>
                <c:pt idx="21">
                  <c:v>611</c:v>
                </c:pt>
                <c:pt idx="22">
                  <c:v>644</c:v>
                </c:pt>
                <c:pt idx="23">
                  <c:v>783</c:v>
                </c:pt>
                <c:pt idx="24">
                  <c:v>691</c:v>
                </c:pt>
                <c:pt idx="25">
                  <c:v>721</c:v>
                </c:pt>
                <c:pt idx="26">
                  <c:v>755</c:v>
                </c:pt>
                <c:pt idx="27">
                  <c:v>828</c:v>
                </c:pt>
                <c:pt idx="28">
                  <c:v>882</c:v>
                </c:pt>
                <c:pt idx="29">
                  <c:v>824</c:v>
                </c:pt>
                <c:pt idx="30">
                  <c:v>649</c:v>
                </c:pt>
                <c:pt idx="31">
                  <c:v>594</c:v>
                </c:pt>
                <c:pt idx="32">
                  <c:v>663</c:v>
                </c:pt>
                <c:pt idx="33">
                  <c:v>617</c:v>
                </c:pt>
                <c:pt idx="34">
                  <c:v>715</c:v>
                </c:pt>
                <c:pt idx="35">
                  <c:v>744</c:v>
                </c:pt>
                <c:pt idx="36">
                  <c:v>711</c:v>
                </c:pt>
                <c:pt idx="37">
                  <c:v>745</c:v>
                </c:pt>
                <c:pt idx="38">
                  <c:v>843</c:v>
                </c:pt>
                <c:pt idx="39">
                  <c:v>874</c:v>
                </c:pt>
                <c:pt idx="40">
                  <c:v>894</c:v>
                </c:pt>
                <c:pt idx="41">
                  <c:v>802</c:v>
                </c:pt>
                <c:pt idx="42">
                  <c:v>570</c:v>
                </c:pt>
                <c:pt idx="43">
                  <c:v>561</c:v>
                </c:pt>
                <c:pt idx="44">
                  <c:v>623</c:v>
                </c:pt>
                <c:pt idx="45">
                  <c:v>635</c:v>
                </c:pt>
                <c:pt idx="46">
                  <c:v>590</c:v>
                </c:pt>
                <c:pt idx="47">
                  <c:v>675</c:v>
                </c:pt>
                <c:pt idx="48">
                  <c:v>645</c:v>
                </c:pt>
                <c:pt idx="49">
                  <c:v>871</c:v>
                </c:pt>
                <c:pt idx="50">
                  <c:v>1039</c:v>
                </c:pt>
                <c:pt idx="51">
                  <c:v>992</c:v>
                </c:pt>
                <c:pt idx="52">
                  <c:v>1045</c:v>
                </c:pt>
                <c:pt idx="53">
                  <c:v>949</c:v>
                </c:pt>
                <c:pt idx="54">
                  <c:v>754</c:v>
                </c:pt>
                <c:pt idx="55">
                  <c:v>691</c:v>
                </c:pt>
                <c:pt idx="56">
                  <c:v>759</c:v>
                </c:pt>
                <c:pt idx="57">
                  <c:v>885</c:v>
                </c:pt>
                <c:pt idx="58">
                  <c:v>959</c:v>
                </c:pt>
                <c:pt idx="59">
                  <c:v>1129</c:v>
                </c:pt>
                <c:pt idx="60">
                  <c:v>980</c:v>
                </c:pt>
                <c:pt idx="61">
                  <c:v>983</c:v>
                </c:pt>
                <c:pt idx="62">
                  <c:v>986</c:v>
                </c:pt>
                <c:pt idx="63">
                  <c:v>997</c:v>
                </c:pt>
                <c:pt idx="64">
                  <c:v>990</c:v>
                </c:pt>
                <c:pt idx="65">
                  <c:v>1008</c:v>
                </c:pt>
                <c:pt idx="66">
                  <c:v>759</c:v>
                </c:pt>
                <c:pt idx="67">
                  <c:v>718</c:v>
                </c:pt>
                <c:pt idx="68">
                  <c:v>753</c:v>
                </c:pt>
                <c:pt idx="69">
                  <c:v>777</c:v>
                </c:pt>
                <c:pt idx="70">
                  <c:v>817</c:v>
                </c:pt>
                <c:pt idx="71">
                  <c:v>797</c:v>
                </c:pt>
                <c:pt idx="72">
                  <c:v>859</c:v>
                </c:pt>
                <c:pt idx="73">
                  <c:v>1083</c:v>
                </c:pt>
              </c:numCache>
            </c:numRef>
          </c:val>
          <c:extLst>
            <c:ext xmlns:c16="http://schemas.microsoft.com/office/drawing/2014/chart" uri="{C3380CC4-5D6E-409C-BE32-E72D297353CC}">
              <c16:uniqueId val="{0000000E-21C7-4EDC-9682-DAC22DA1A52C}"/>
            </c:ext>
          </c:extLst>
        </c:ser>
        <c:dLbls>
          <c:showLegendKey val="0"/>
          <c:showVal val="0"/>
          <c:showCatName val="0"/>
          <c:showSerName val="0"/>
          <c:showPercent val="0"/>
          <c:showBubbleSize val="0"/>
        </c:dLbls>
        <c:gapWidth val="50"/>
        <c:overlap val="-27"/>
        <c:axId val="540025024"/>
        <c:axId val="540032240"/>
      </c:barChart>
      <c:lineChart>
        <c:grouping val="standard"/>
        <c:varyColors val="0"/>
        <c:ser>
          <c:idx val="1"/>
          <c:order val="1"/>
          <c:tx>
            <c:strRef>
              <c:f>'F41'!$D$5</c:f>
              <c:strCache>
                <c:ptCount val="1"/>
                <c:pt idx="0">
                  <c:v>Promedio</c:v>
                </c:pt>
              </c:strCache>
            </c:strRef>
          </c:tx>
          <c:spPr>
            <a:ln w="28575" cap="rnd">
              <a:solidFill>
                <a:srgbClr val="B69630"/>
              </a:solidFill>
              <a:round/>
            </a:ln>
            <a:effectLst/>
          </c:spPr>
          <c:marker>
            <c:symbol val="none"/>
          </c:marker>
          <c:cat>
            <c:multiLvlStrRef>
              <c:f>'F41'!$A$6:$B$79</c:f>
              <c:multiLvlStrCache>
                <c:ptCount val="7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lvl>
                <c:lvl>
                  <c:pt idx="0">
                    <c:v>2013</c:v>
                  </c:pt>
                  <c:pt idx="12">
                    <c:v>2014</c:v>
                  </c:pt>
                  <c:pt idx="24">
                    <c:v>2015</c:v>
                  </c:pt>
                  <c:pt idx="36">
                    <c:v>2016</c:v>
                  </c:pt>
                  <c:pt idx="48">
                    <c:v>2017</c:v>
                  </c:pt>
                  <c:pt idx="60">
                    <c:v>2018</c:v>
                  </c:pt>
                  <c:pt idx="72">
                    <c:v>2019</c:v>
                  </c:pt>
                </c:lvl>
              </c:multiLvlStrCache>
            </c:multiLvlStrRef>
          </c:cat>
          <c:val>
            <c:numRef>
              <c:f>'F41'!$D$6:$D$79</c:f>
              <c:numCache>
                <c:formatCode>#,##0</c:formatCode>
                <c:ptCount val="74"/>
                <c:pt idx="0">
                  <c:v>513</c:v>
                </c:pt>
                <c:pt idx="1">
                  <c:v>526</c:v>
                </c:pt>
                <c:pt idx="2">
                  <c:v>551</c:v>
                </c:pt>
                <c:pt idx="3">
                  <c:v>556</c:v>
                </c:pt>
                <c:pt idx="4">
                  <c:v>569</c:v>
                </c:pt>
                <c:pt idx="5">
                  <c:v>579</c:v>
                </c:pt>
                <c:pt idx="6">
                  <c:v>586</c:v>
                </c:pt>
                <c:pt idx="7">
                  <c:v>601</c:v>
                </c:pt>
                <c:pt idx="8">
                  <c:v>613</c:v>
                </c:pt>
                <c:pt idx="9">
                  <c:v>620</c:v>
                </c:pt>
                <c:pt idx="10">
                  <c:v>608</c:v>
                </c:pt>
                <c:pt idx="11">
                  <c:v>600</c:v>
                </c:pt>
                <c:pt idx="12">
                  <c:v>604</c:v>
                </c:pt>
                <c:pt idx="13">
                  <c:v>621</c:v>
                </c:pt>
                <c:pt idx="14">
                  <c:v>613</c:v>
                </c:pt>
                <c:pt idx="15">
                  <c:v>636</c:v>
                </c:pt>
                <c:pt idx="16">
                  <c:v>638</c:v>
                </c:pt>
                <c:pt idx="17">
                  <c:v>653</c:v>
                </c:pt>
                <c:pt idx="18">
                  <c:v>673</c:v>
                </c:pt>
                <c:pt idx="19">
                  <c:v>687</c:v>
                </c:pt>
                <c:pt idx="20">
                  <c:v>694</c:v>
                </c:pt>
                <c:pt idx="21">
                  <c:v>704</c:v>
                </c:pt>
                <c:pt idx="22">
                  <c:v>718</c:v>
                </c:pt>
                <c:pt idx="23">
                  <c:v>732</c:v>
                </c:pt>
                <c:pt idx="24">
                  <c:v>731</c:v>
                </c:pt>
                <c:pt idx="25">
                  <c:v>721</c:v>
                </c:pt>
                <c:pt idx="26">
                  <c:v>706</c:v>
                </c:pt>
                <c:pt idx="27">
                  <c:v>689</c:v>
                </c:pt>
                <c:pt idx="28">
                  <c:v>694</c:v>
                </c:pt>
                <c:pt idx="29">
                  <c:v>701</c:v>
                </c:pt>
                <c:pt idx="30">
                  <c:v>706</c:v>
                </c:pt>
                <c:pt idx="31">
                  <c:v>709</c:v>
                </c:pt>
                <c:pt idx="32">
                  <c:v>720</c:v>
                </c:pt>
                <c:pt idx="33">
                  <c:v>721</c:v>
                </c:pt>
                <c:pt idx="34">
                  <c:v>727</c:v>
                </c:pt>
                <c:pt idx="35">
                  <c:v>724</c:v>
                </c:pt>
                <c:pt idx="36">
                  <c:v>725</c:v>
                </c:pt>
                <c:pt idx="37">
                  <c:v>727</c:v>
                </c:pt>
                <c:pt idx="38">
                  <c:v>735</c:v>
                </c:pt>
                <c:pt idx="39">
                  <c:v>739</c:v>
                </c:pt>
                <c:pt idx="40">
                  <c:v>739</c:v>
                </c:pt>
                <c:pt idx="41">
                  <c:v>738</c:v>
                </c:pt>
                <c:pt idx="42">
                  <c:v>731</c:v>
                </c:pt>
                <c:pt idx="43">
                  <c:v>728</c:v>
                </c:pt>
                <c:pt idx="44">
                  <c:v>725</c:v>
                </c:pt>
                <c:pt idx="45">
                  <c:v>726</c:v>
                </c:pt>
                <c:pt idx="46">
                  <c:v>716</c:v>
                </c:pt>
                <c:pt idx="47">
                  <c:v>710</c:v>
                </c:pt>
                <c:pt idx="48">
                  <c:v>705</c:v>
                </c:pt>
                <c:pt idx="49">
                  <c:v>715</c:v>
                </c:pt>
                <c:pt idx="50">
                  <c:v>732</c:v>
                </c:pt>
                <c:pt idx="51">
                  <c:v>741</c:v>
                </c:pt>
                <c:pt idx="52">
                  <c:v>754</c:v>
                </c:pt>
                <c:pt idx="53">
                  <c:v>766</c:v>
                </c:pt>
                <c:pt idx="54">
                  <c:v>782</c:v>
                </c:pt>
                <c:pt idx="55">
                  <c:v>792</c:v>
                </c:pt>
                <c:pt idx="56">
                  <c:v>804</c:v>
                </c:pt>
                <c:pt idx="57">
                  <c:v>825</c:v>
                </c:pt>
                <c:pt idx="58">
                  <c:v>855</c:v>
                </c:pt>
                <c:pt idx="59">
                  <c:v>893</c:v>
                </c:pt>
                <c:pt idx="60">
                  <c:v>921</c:v>
                </c:pt>
                <c:pt idx="61">
                  <c:v>931</c:v>
                </c:pt>
                <c:pt idx="62">
                  <c:v>926</c:v>
                </c:pt>
                <c:pt idx="63">
                  <c:v>926</c:v>
                </c:pt>
                <c:pt idx="64">
                  <c:v>922</c:v>
                </c:pt>
                <c:pt idx="65">
                  <c:v>927</c:v>
                </c:pt>
                <c:pt idx="66">
                  <c:v>927</c:v>
                </c:pt>
                <c:pt idx="67">
                  <c:v>930</c:v>
                </c:pt>
                <c:pt idx="68">
                  <c:v>929</c:v>
                </c:pt>
                <c:pt idx="69">
                  <c:v>920</c:v>
                </c:pt>
                <c:pt idx="70">
                  <c:v>908</c:v>
                </c:pt>
                <c:pt idx="71">
                  <c:v>880</c:v>
                </c:pt>
                <c:pt idx="72">
                  <c:v>870</c:v>
                </c:pt>
                <c:pt idx="73">
                  <c:v>879</c:v>
                </c:pt>
              </c:numCache>
            </c:numRef>
          </c:val>
          <c:smooth val="0"/>
          <c:extLst>
            <c:ext xmlns:c16="http://schemas.microsoft.com/office/drawing/2014/chart" uri="{C3380CC4-5D6E-409C-BE32-E72D297353CC}">
              <c16:uniqueId val="{0000000F-21C7-4EDC-9682-DAC22DA1A52C}"/>
            </c:ext>
          </c:extLst>
        </c:ser>
        <c:dLbls>
          <c:showLegendKey val="0"/>
          <c:showVal val="0"/>
          <c:showCatName val="0"/>
          <c:showSerName val="0"/>
          <c:showPercent val="0"/>
          <c:showBubbleSize val="0"/>
        </c:dLbls>
        <c:marker val="1"/>
        <c:smooth val="0"/>
        <c:axId val="540025024"/>
        <c:axId val="540032240"/>
      </c:line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majorGridlines>
          <c:spPr>
            <a:ln w="9525" cap="flat" cmpd="sng" algn="ctr">
              <a:solidFill>
                <a:srgbClr val="D9D9D9"/>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'F42'!$C$5</c:f>
              <c:strCache>
                <c:ptCount val="1"/>
                <c:pt idx="0">
                  <c:v>Exportaciones</c:v>
                </c:pt>
              </c:strCache>
            </c:strRef>
          </c:tx>
          <c:spPr>
            <a:solidFill>
              <a:srgbClr val="C9D0D6"/>
            </a:solidFill>
            <a:ln>
              <a:noFill/>
            </a:ln>
            <a:effectLst/>
          </c:spPr>
          <c:invertIfNegative val="0"/>
          <c:dPt>
            <c:idx val="1"/>
            <c:invertIfNegative val="0"/>
            <c:bubble3D val="0"/>
            <c:spPr>
              <a:solidFill>
                <a:srgbClr val="7C878E"/>
              </a:solidFill>
              <a:ln>
                <a:noFill/>
              </a:ln>
              <a:effectLst/>
            </c:spPr>
            <c:extLst>
              <c:ext xmlns:c16="http://schemas.microsoft.com/office/drawing/2014/chart" uri="{C3380CC4-5D6E-409C-BE32-E72D297353CC}">
                <c16:uniqueId val="{00000001-D0E9-4873-A22C-B138111E0698}"/>
              </c:ext>
            </c:extLst>
          </c:dPt>
          <c:dPt>
            <c:idx val="10"/>
            <c:invertIfNegative val="0"/>
            <c:bubble3D val="0"/>
            <c:extLst>
              <c:ext xmlns:c16="http://schemas.microsoft.com/office/drawing/2014/chart" uri="{C3380CC4-5D6E-409C-BE32-E72D297353CC}">
                <c16:uniqueId val="{00000002-D0E9-4873-A22C-B138111E0698}"/>
              </c:ext>
            </c:extLst>
          </c:dPt>
          <c:dPt>
            <c:idx val="11"/>
            <c:invertIfNegative val="0"/>
            <c:bubble3D val="0"/>
            <c:spPr>
              <a:solidFill>
                <a:srgbClr val="C9D0D6"/>
              </a:solidFill>
              <a:ln>
                <a:noFill/>
              </a:ln>
              <a:effectLst/>
            </c:spPr>
            <c:extLst>
              <c:ext xmlns:c16="http://schemas.microsoft.com/office/drawing/2014/chart" uri="{C3380CC4-5D6E-409C-BE32-E72D297353CC}">
                <c16:uniqueId val="{00000004-D0E9-4873-A22C-B138111E0698}"/>
              </c:ext>
            </c:extLst>
          </c:dPt>
          <c:dPt>
            <c:idx val="13"/>
            <c:invertIfNegative val="0"/>
            <c:bubble3D val="0"/>
            <c:spPr>
              <a:solidFill>
                <a:srgbClr val="7C878E"/>
              </a:solidFill>
              <a:ln>
                <a:noFill/>
              </a:ln>
              <a:effectLst/>
            </c:spPr>
            <c:extLst>
              <c:ext xmlns:c16="http://schemas.microsoft.com/office/drawing/2014/chart" uri="{C3380CC4-5D6E-409C-BE32-E72D297353CC}">
                <c16:uniqueId val="{00000006-D0E9-4873-A22C-B138111E0698}"/>
              </c:ext>
            </c:extLst>
          </c:dPt>
          <c:dPt>
            <c:idx val="22"/>
            <c:invertIfNegative val="0"/>
            <c:bubble3D val="0"/>
            <c:extLst>
              <c:ext xmlns:c16="http://schemas.microsoft.com/office/drawing/2014/chart" uri="{C3380CC4-5D6E-409C-BE32-E72D297353CC}">
                <c16:uniqueId val="{00000007-D0E9-4873-A22C-B138111E0698}"/>
              </c:ext>
            </c:extLst>
          </c:dPt>
          <c:dPt>
            <c:idx val="23"/>
            <c:invertIfNegative val="0"/>
            <c:bubble3D val="0"/>
            <c:spPr>
              <a:solidFill>
                <a:srgbClr val="C9D0D6"/>
              </a:solidFill>
              <a:ln>
                <a:noFill/>
              </a:ln>
              <a:effectLst/>
            </c:spPr>
            <c:extLst>
              <c:ext xmlns:c16="http://schemas.microsoft.com/office/drawing/2014/chart" uri="{C3380CC4-5D6E-409C-BE32-E72D297353CC}">
                <c16:uniqueId val="{00000009-D0E9-4873-A22C-B138111E0698}"/>
              </c:ext>
            </c:extLst>
          </c:dPt>
          <c:dPt>
            <c:idx val="25"/>
            <c:invertIfNegative val="0"/>
            <c:bubble3D val="0"/>
            <c:spPr>
              <a:solidFill>
                <a:srgbClr val="7C878E"/>
              </a:solidFill>
              <a:ln>
                <a:noFill/>
              </a:ln>
              <a:effectLst/>
            </c:spPr>
            <c:extLst>
              <c:ext xmlns:c16="http://schemas.microsoft.com/office/drawing/2014/chart" uri="{C3380CC4-5D6E-409C-BE32-E72D297353CC}">
                <c16:uniqueId val="{0000000B-D0E9-4873-A22C-B138111E0698}"/>
              </c:ext>
            </c:extLst>
          </c:dPt>
          <c:dPt>
            <c:idx val="34"/>
            <c:invertIfNegative val="0"/>
            <c:bubble3D val="0"/>
            <c:extLst>
              <c:ext xmlns:c16="http://schemas.microsoft.com/office/drawing/2014/chart" uri="{C3380CC4-5D6E-409C-BE32-E72D297353CC}">
                <c16:uniqueId val="{0000000C-D0E9-4873-A22C-B138111E0698}"/>
              </c:ext>
            </c:extLst>
          </c:dPt>
          <c:dPt>
            <c:idx val="35"/>
            <c:invertIfNegative val="0"/>
            <c:bubble3D val="0"/>
            <c:spPr>
              <a:solidFill>
                <a:srgbClr val="C9D0D6"/>
              </a:solidFill>
              <a:ln>
                <a:noFill/>
              </a:ln>
              <a:effectLst/>
            </c:spPr>
            <c:extLst>
              <c:ext xmlns:c16="http://schemas.microsoft.com/office/drawing/2014/chart" uri="{C3380CC4-5D6E-409C-BE32-E72D297353CC}">
                <c16:uniqueId val="{0000000E-D0E9-4873-A22C-B138111E0698}"/>
              </c:ext>
            </c:extLst>
          </c:dPt>
          <c:dPt>
            <c:idx val="37"/>
            <c:invertIfNegative val="0"/>
            <c:bubble3D val="0"/>
            <c:spPr>
              <a:solidFill>
                <a:srgbClr val="7C878E"/>
              </a:solidFill>
              <a:ln>
                <a:noFill/>
              </a:ln>
              <a:effectLst/>
            </c:spPr>
            <c:extLst>
              <c:ext xmlns:c16="http://schemas.microsoft.com/office/drawing/2014/chart" uri="{C3380CC4-5D6E-409C-BE32-E72D297353CC}">
                <c16:uniqueId val="{00000010-D0E9-4873-A22C-B138111E0698}"/>
              </c:ext>
            </c:extLst>
          </c:dPt>
          <c:dPt>
            <c:idx val="46"/>
            <c:invertIfNegative val="0"/>
            <c:bubble3D val="0"/>
            <c:extLst>
              <c:ext xmlns:c16="http://schemas.microsoft.com/office/drawing/2014/chart" uri="{C3380CC4-5D6E-409C-BE32-E72D297353CC}">
                <c16:uniqueId val="{00000011-D0E9-4873-A22C-B138111E0698}"/>
              </c:ext>
            </c:extLst>
          </c:dPt>
          <c:dPt>
            <c:idx val="47"/>
            <c:invertIfNegative val="0"/>
            <c:bubble3D val="0"/>
            <c:spPr>
              <a:solidFill>
                <a:srgbClr val="C9D0D6"/>
              </a:solidFill>
              <a:ln>
                <a:noFill/>
              </a:ln>
              <a:effectLst/>
            </c:spPr>
            <c:extLst>
              <c:ext xmlns:c16="http://schemas.microsoft.com/office/drawing/2014/chart" uri="{C3380CC4-5D6E-409C-BE32-E72D297353CC}">
                <c16:uniqueId val="{00000013-D0E9-4873-A22C-B138111E0698}"/>
              </c:ext>
            </c:extLst>
          </c:dPt>
          <c:dPt>
            <c:idx val="49"/>
            <c:invertIfNegative val="0"/>
            <c:bubble3D val="0"/>
            <c:spPr>
              <a:solidFill>
                <a:srgbClr val="7C878E"/>
              </a:solidFill>
              <a:ln>
                <a:noFill/>
              </a:ln>
              <a:effectLst/>
            </c:spPr>
            <c:extLst>
              <c:ext xmlns:c16="http://schemas.microsoft.com/office/drawing/2014/chart" uri="{C3380CC4-5D6E-409C-BE32-E72D297353CC}">
                <c16:uniqueId val="{00000015-D0E9-4873-A22C-B138111E0698}"/>
              </c:ext>
            </c:extLst>
          </c:dPt>
          <c:dPt>
            <c:idx val="58"/>
            <c:invertIfNegative val="0"/>
            <c:bubble3D val="0"/>
            <c:extLst>
              <c:ext xmlns:c16="http://schemas.microsoft.com/office/drawing/2014/chart" uri="{C3380CC4-5D6E-409C-BE32-E72D297353CC}">
                <c16:uniqueId val="{00000016-D0E9-4873-A22C-B138111E0698}"/>
              </c:ext>
            </c:extLst>
          </c:dPt>
          <c:dPt>
            <c:idx val="59"/>
            <c:invertIfNegative val="0"/>
            <c:bubble3D val="0"/>
            <c:spPr>
              <a:solidFill>
                <a:srgbClr val="C9D0D6"/>
              </a:solidFill>
              <a:ln>
                <a:noFill/>
              </a:ln>
              <a:effectLst/>
            </c:spPr>
            <c:extLst>
              <c:ext xmlns:c16="http://schemas.microsoft.com/office/drawing/2014/chart" uri="{C3380CC4-5D6E-409C-BE32-E72D297353CC}">
                <c16:uniqueId val="{00000018-D0E9-4873-A22C-B138111E0698}"/>
              </c:ext>
            </c:extLst>
          </c:dPt>
          <c:dPt>
            <c:idx val="61"/>
            <c:invertIfNegative val="0"/>
            <c:bubble3D val="0"/>
            <c:spPr>
              <a:solidFill>
                <a:srgbClr val="7C878E"/>
              </a:solidFill>
              <a:ln>
                <a:noFill/>
              </a:ln>
              <a:effectLst/>
            </c:spPr>
            <c:extLst>
              <c:ext xmlns:c16="http://schemas.microsoft.com/office/drawing/2014/chart" uri="{C3380CC4-5D6E-409C-BE32-E72D297353CC}">
                <c16:uniqueId val="{0000001A-D0E9-4873-A22C-B138111E0698}"/>
              </c:ext>
            </c:extLst>
          </c:dPt>
          <c:dPt>
            <c:idx val="70"/>
            <c:invertIfNegative val="0"/>
            <c:bubble3D val="0"/>
            <c:extLst>
              <c:ext xmlns:c16="http://schemas.microsoft.com/office/drawing/2014/chart" uri="{C3380CC4-5D6E-409C-BE32-E72D297353CC}">
                <c16:uniqueId val="{0000001B-D0E9-4873-A22C-B138111E0698}"/>
              </c:ext>
            </c:extLst>
          </c:dPt>
          <c:dPt>
            <c:idx val="71"/>
            <c:invertIfNegative val="0"/>
            <c:bubble3D val="0"/>
            <c:spPr>
              <a:solidFill>
                <a:srgbClr val="C9D0D6"/>
              </a:solidFill>
              <a:ln>
                <a:noFill/>
              </a:ln>
              <a:effectLst/>
            </c:spPr>
            <c:extLst>
              <c:ext xmlns:c16="http://schemas.microsoft.com/office/drawing/2014/chart" uri="{C3380CC4-5D6E-409C-BE32-E72D297353CC}">
                <c16:uniqueId val="{0000001D-D0E9-4873-A22C-B138111E0698}"/>
              </c:ext>
            </c:extLst>
          </c:dPt>
          <c:dPt>
            <c:idx val="73"/>
            <c:invertIfNegative val="0"/>
            <c:bubble3D val="0"/>
            <c:spPr>
              <a:solidFill>
                <a:srgbClr val="FBBB27"/>
              </a:solidFill>
              <a:ln>
                <a:noFill/>
              </a:ln>
              <a:effectLst/>
            </c:spPr>
            <c:extLst>
              <c:ext xmlns:c16="http://schemas.microsoft.com/office/drawing/2014/chart" uri="{C3380CC4-5D6E-409C-BE32-E72D297353CC}">
                <c16:uniqueId val="{0000001F-D0E9-4873-A22C-B138111E0698}"/>
              </c:ext>
            </c:extLst>
          </c:dPt>
          <c:cat>
            <c:multiLvlStrRef>
              <c:f>'F42'!$A$6:$B$79</c:f>
              <c:multiLvlStrCache>
                <c:ptCount val="7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lvl>
                <c:lvl>
                  <c:pt idx="0">
                    <c:v>2013</c:v>
                  </c:pt>
                  <c:pt idx="12">
                    <c:v>2014</c:v>
                  </c:pt>
                  <c:pt idx="24">
                    <c:v>2015</c:v>
                  </c:pt>
                  <c:pt idx="36">
                    <c:v>2016</c:v>
                  </c:pt>
                  <c:pt idx="48">
                    <c:v>2017</c:v>
                  </c:pt>
                  <c:pt idx="60">
                    <c:v>2018</c:v>
                  </c:pt>
                  <c:pt idx="72">
                    <c:v>2019</c:v>
                  </c:pt>
                </c:lvl>
              </c:multiLvlStrCache>
            </c:multiLvlStrRef>
          </c:cat>
          <c:val>
            <c:numRef>
              <c:f>'F42'!$C$6:$C$79</c:f>
              <c:numCache>
                <c:formatCode>#,##0</c:formatCode>
                <c:ptCount val="74"/>
                <c:pt idx="0">
                  <c:v>85880</c:v>
                </c:pt>
                <c:pt idx="1">
                  <c:v>86176</c:v>
                </c:pt>
                <c:pt idx="2">
                  <c:v>85911</c:v>
                </c:pt>
                <c:pt idx="3">
                  <c:v>85846</c:v>
                </c:pt>
                <c:pt idx="4">
                  <c:v>86325</c:v>
                </c:pt>
                <c:pt idx="5">
                  <c:v>86504</c:v>
                </c:pt>
                <c:pt idx="6">
                  <c:v>86893</c:v>
                </c:pt>
                <c:pt idx="7">
                  <c:v>88222</c:v>
                </c:pt>
                <c:pt idx="8">
                  <c:v>89213</c:v>
                </c:pt>
                <c:pt idx="9">
                  <c:v>89283</c:v>
                </c:pt>
                <c:pt idx="10">
                  <c:v>89142</c:v>
                </c:pt>
                <c:pt idx="11">
                  <c:v>89353</c:v>
                </c:pt>
                <c:pt idx="12">
                  <c:v>89186</c:v>
                </c:pt>
                <c:pt idx="13">
                  <c:v>89732</c:v>
                </c:pt>
                <c:pt idx="14">
                  <c:v>90608</c:v>
                </c:pt>
                <c:pt idx="15">
                  <c:v>92414</c:v>
                </c:pt>
                <c:pt idx="16">
                  <c:v>93450</c:v>
                </c:pt>
                <c:pt idx="17">
                  <c:v>94163</c:v>
                </c:pt>
                <c:pt idx="18">
                  <c:v>94807</c:v>
                </c:pt>
                <c:pt idx="19">
                  <c:v>94879</c:v>
                </c:pt>
                <c:pt idx="20">
                  <c:v>95388</c:v>
                </c:pt>
                <c:pt idx="21">
                  <c:v>96553</c:v>
                </c:pt>
                <c:pt idx="22">
                  <c:v>96823</c:v>
                </c:pt>
                <c:pt idx="23">
                  <c:v>98487</c:v>
                </c:pt>
                <c:pt idx="24">
                  <c:v>99518</c:v>
                </c:pt>
                <c:pt idx="25">
                  <c:v>100582</c:v>
                </c:pt>
                <c:pt idx="26">
                  <c:v>101680</c:v>
                </c:pt>
                <c:pt idx="27">
                  <c:v>102359</c:v>
                </c:pt>
                <c:pt idx="28">
                  <c:v>103269</c:v>
                </c:pt>
                <c:pt idx="29">
                  <c:v>104756</c:v>
                </c:pt>
                <c:pt idx="30">
                  <c:v>106933</c:v>
                </c:pt>
                <c:pt idx="31">
                  <c:v>108541</c:v>
                </c:pt>
                <c:pt idx="32">
                  <c:v>110707</c:v>
                </c:pt>
                <c:pt idx="33">
                  <c:v>111703</c:v>
                </c:pt>
                <c:pt idx="34">
                  <c:v>113393</c:v>
                </c:pt>
                <c:pt idx="35">
                  <c:v>114994</c:v>
                </c:pt>
                <c:pt idx="36">
                  <c:v>116525</c:v>
                </c:pt>
                <c:pt idx="37">
                  <c:v>118626</c:v>
                </c:pt>
                <c:pt idx="38">
                  <c:v>119779</c:v>
                </c:pt>
                <c:pt idx="39">
                  <c:v>121373</c:v>
                </c:pt>
                <c:pt idx="40">
                  <c:v>123257</c:v>
                </c:pt>
                <c:pt idx="41">
                  <c:v>125276</c:v>
                </c:pt>
                <c:pt idx="42">
                  <c:v>125775</c:v>
                </c:pt>
                <c:pt idx="43">
                  <c:v>126878</c:v>
                </c:pt>
                <c:pt idx="44">
                  <c:v>127749</c:v>
                </c:pt>
                <c:pt idx="45">
                  <c:v>129531</c:v>
                </c:pt>
                <c:pt idx="46">
                  <c:v>131396</c:v>
                </c:pt>
                <c:pt idx="47">
                  <c:v>132152</c:v>
                </c:pt>
                <c:pt idx="48">
                  <c:v>132687</c:v>
                </c:pt>
                <c:pt idx="49">
                  <c:v>133808</c:v>
                </c:pt>
                <c:pt idx="50">
                  <c:v>136212</c:v>
                </c:pt>
                <c:pt idx="51">
                  <c:v>135850</c:v>
                </c:pt>
                <c:pt idx="52">
                  <c:v>136751</c:v>
                </c:pt>
                <c:pt idx="53">
                  <c:v>137356</c:v>
                </c:pt>
                <c:pt idx="54">
                  <c:v>137685</c:v>
                </c:pt>
                <c:pt idx="55">
                  <c:v>138238</c:v>
                </c:pt>
                <c:pt idx="56">
                  <c:v>138534</c:v>
                </c:pt>
                <c:pt idx="57">
                  <c:v>138793</c:v>
                </c:pt>
                <c:pt idx="58">
                  <c:v>139464</c:v>
                </c:pt>
                <c:pt idx="59">
                  <c:v>140339</c:v>
                </c:pt>
                <c:pt idx="60">
                  <c:v>142777</c:v>
                </c:pt>
                <c:pt idx="61">
                  <c:v>142907</c:v>
                </c:pt>
                <c:pt idx="62">
                  <c:v>143404</c:v>
                </c:pt>
                <c:pt idx="63">
                  <c:v>145628</c:v>
                </c:pt>
                <c:pt idx="64">
                  <c:v>147175</c:v>
                </c:pt>
                <c:pt idx="65">
                  <c:v>148775</c:v>
                </c:pt>
                <c:pt idx="66">
                  <c:v>150585</c:v>
                </c:pt>
                <c:pt idx="67">
                  <c:v>152352</c:v>
                </c:pt>
                <c:pt idx="68">
                  <c:v>153698</c:v>
                </c:pt>
                <c:pt idx="69">
                  <c:v>154716</c:v>
                </c:pt>
                <c:pt idx="70">
                  <c:v>155564</c:v>
                </c:pt>
                <c:pt idx="71">
                  <c:v>156659</c:v>
                </c:pt>
                <c:pt idx="72">
                  <c:v>157482</c:v>
                </c:pt>
                <c:pt idx="73">
                  <c:v>159316</c:v>
                </c:pt>
              </c:numCache>
            </c:numRef>
          </c:val>
          <c:extLst>
            <c:ext xmlns:c16="http://schemas.microsoft.com/office/drawing/2014/chart" uri="{C3380CC4-5D6E-409C-BE32-E72D297353CC}">
              <c16:uniqueId val="{00000020-D0E9-4873-A22C-B138111E0698}"/>
            </c:ext>
          </c:extLst>
        </c:ser>
        <c:dLbls>
          <c:showLegendKey val="0"/>
          <c:showVal val="0"/>
          <c:showCatName val="0"/>
          <c:showSerName val="0"/>
          <c:showPercent val="0"/>
          <c:showBubbleSize val="0"/>
        </c:dLbls>
        <c:gapWidth val="50"/>
        <c:overlap val="-27"/>
        <c:axId val="112488832"/>
        <c:axId val="112490368"/>
      </c:barChart>
      <c:lineChart>
        <c:grouping val="standard"/>
        <c:varyColors val="0"/>
        <c:ser>
          <c:idx val="1"/>
          <c:order val="1"/>
          <c:tx>
            <c:strRef>
              <c:f>'F42'!$D$5</c:f>
              <c:strCache>
                <c:ptCount val="1"/>
                <c:pt idx="0">
                  <c:v>Variación</c:v>
                </c:pt>
              </c:strCache>
            </c:strRef>
          </c:tx>
          <c:spPr>
            <a:ln w="28575" cap="rnd">
              <a:solidFill>
                <a:srgbClr val="B69630"/>
              </a:solidFill>
              <a:round/>
            </a:ln>
            <a:effectLst/>
          </c:spPr>
          <c:marker>
            <c:symbol val="none"/>
          </c:marker>
          <c:cat>
            <c:multiLvlStrRef>
              <c:f>'F42'!$A$6:$B$79</c:f>
              <c:multiLvlStrCache>
                <c:ptCount val="7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lvl>
                <c:lvl>
                  <c:pt idx="0">
                    <c:v>2013</c:v>
                  </c:pt>
                  <c:pt idx="12">
                    <c:v>2014</c:v>
                  </c:pt>
                  <c:pt idx="24">
                    <c:v>2015</c:v>
                  </c:pt>
                  <c:pt idx="36">
                    <c:v>2016</c:v>
                  </c:pt>
                  <c:pt idx="48">
                    <c:v>2017</c:v>
                  </c:pt>
                  <c:pt idx="60">
                    <c:v>2018</c:v>
                  </c:pt>
                  <c:pt idx="72">
                    <c:v>2019</c:v>
                  </c:pt>
                </c:lvl>
              </c:multiLvlStrCache>
            </c:multiLvlStrRef>
          </c:cat>
          <c:val>
            <c:numRef>
              <c:f>'F42'!$D$6:$D$79</c:f>
              <c:numCache>
                <c:formatCode>General</c:formatCode>
                <c:ptCount val="74"/>
                <c:pt idx="0">
                  <c:v>7.1</c:v>
                </c:pt>
                <c:pt idx="1">
                  <c:v>6.3</c:v>
                </c:pt>
                <c:pt idx="2">
                  <c:v>4.9000000000000004</c:v>
                </c:pt>
                <c:pt idx="3">
                  <c:v>3.7</c:v>
                </c:pt>
                <c:pt idx="4">
                  <c:v>2.8</c:v>
                </c:pt>
                <c:pt idx="5">
                  <c:v>1.6</c:v>
                </c:pt>
                <c:pt idx="6">
                  <c:v>0.4</c:v>
                </c:pt>
                <c:pt idx="7">
                  <c:v>1.7</c:v>
                </c:pt>
                <c:pt idx="8">
                  <c:v>3.4</c:v>
                </c:pt>
                <c:pt idx="9">
                  <c:v>3.1</c:v>
                </c:pt>
                <c:pt idx="10">
                  <c:v>3.3</c:v>
                </c:pt>
                <c:pt idx="11">
                  <c:v>4.5999999999999996</c:v>
                </c:pt>
                <c:pt idx="12">
                  <c:v>3.8</c:v>
                </c:pt>
                <c:pt idx="13">
                  <c:v>4.0999999999999996</c:v>
                </c:pt>
                <c:pt idx="14">
                  <c:v>5.5</c:v>
                </c:pt>
                <c:pt idx="15">
                  <c:v>7.7</c:v>
                </c:pt>
                <c:pt idx="16">
                  <c:v>8.3000000000000007</c:v>
                </c:pt>
                <c:pt idx="17">
                  <c:v>8.9</c:v>
                </c:pt>
                <c:pt idx="18">
                  <c:v>9.1</c:v>
                </c:pt>
                <c:pt idx="19">
                  <c:v>7.5</c:v>
                </c:pt>
                <c:pt idx="20">
                  <c:v>6.9</c:v>
                </c:pt>
                <c:pt idx="21">
                  <c:v>8.1</c:v>
                </c:pt>
                <c:pt idx="22">
                  <c:v>8.6</c:v>
                </c:pt>
                <c:pt idx="23">
                  <c:v>10.199999999999999</c:v>
                </c:pt>
                <c:pt idx="24">
                  <c:v>11.6</c:v>
                </c:pt>
                <c:pt idx="25">
                  <c:v>12.1</c:v>
                </c:pt>
                <c:pt idx="26">
                  <c:v>12.2</c:v>
                </c:pt>
                <c:pt idx="27">
                  <c:v>10.8</c:v>
                </c:pt>
                <c:pt idx="28">
                  <c:v>10.5</c:v>
                </c:pt>
                <c:pt idx="29">
                  <c:v>11.2</c:v>
                </c:pt>
                <c:pt idx="30">
                  <c:v>12.8</c:v>
                </c:pt>
                <c:pt idx="31">
                  <c:v>14.4</c:v>
                </c:pt>
                <c:pt idx="32">
                  <c:v>16.100000000000001</c:v>
                </c:pt>
                <c:pt idx="33">
                  <c:v>15.7</c:v>
                </c:pt>
                <c:pt idx="34">
                  <c:v>17.100000000000001</c:v>
                </c:pt>
                <c:pt idx="35">
                  <c:v>16.8</c:v>
                </c:pt>
                <c:pt idx="36">
                  <c:v>17.100000000000001</c:v>
                </c:pt>
                <c:pt idx="37">
                  <c:v>17.899999999999999</c:v>
                </c:pt>
                <c:pt idx="38">
                  <c:v>17.8</c:v>
                </c:pt>
                <c:pt idx="39">
                  <c:v>18.600000000000001</c:v>
                </c:pt>
                <c:pt idx="40">
                  <c:v>19.399999999999999</c:v>
                </c:pt>
                <c:pt idx="41">
                  <c:v>19.600000000000001</c:v>
                </c:pt>
                <c:pt idx="42">
                  <c:v>17.600000000000001</c:v>
                </c:pt>
                <c:pt idx="43">
                  <c:v>16.899999999999999</c:v>
                </c:pt>
                <c:pt idx="44">
                  <c:v>15.4</c:v>
                </c:pt>
                <c:pt idx="45">
                  <c:v>16</c:v>
                </c:pt>
                <c:pt idx="46">
                  <c:v>15.9</c:v>
                </c:pt>
                <c:pt idx="47">
                  <c:v>14.9</c:v>
                </c:pt>
                <c:pt idx="48">
                  <c:v>13.9</c:v>
                </c:pt>
                <c:pt idx="49">
                  <c:v>12.8</c:v>
                </c:pt>
                <c:pt idx="50">
                  <c:v>13.7</c:v>
                </c:pt>
                <c:pt idx="51">
                  <c:v>11.9</c:v>
                </c:pt>
                <c:pt idx="52">
                  <c:v>10.9</c:v>
                </c:pt>
                <c:pt idx="53">
                  <c:v>9.6</c:v>
                </c:pt>
                <c:pt idx="54">
                  <c:v>9.5</c:v>
                </c:pt>
                <c:pt idx="55">
                  <c:v>9</c:v>
                </c:pt>
                <c:pt idx="56">
                  <c:v>8.4</c:v>
                </c:pt>
                <c:pt idx="57">
                  <c:v>7.2</c:v>
                </c:pt>
                <c:pt idx="58">
                  <c:v>6.1</c:v>
                </c:pt>
                <c:pt idx="59">
                  <c:v>6.2</c:v>
                </c:pt>
                <c:pt idx="60">
                  <c:v>7.6</c:v>
                </c:pt>
                <c:pt idx="61">
                  <c:v>6.8</c:v>
                </c:pt>
                <c:pt idx="62">
                  <c:v>5.3</c:v>
                </c:pt>
                <c:pt idx="63">
                  <c:v>7.2</c:v>
                </c:pt>
                <c:pt idx="64">
                  <c:v>7.6</c:v>
                </c:pt>
                <c:pt idx="65">
                  <c:v>8.3000000000000007</c:v>
                </c:pt>
                <c:pt idx="66">
                  <c:v>9.4</c:v>
                </c:pt>
                <c:pt idx="67">
                  <c:v>10.199999999999999</c:v>
                </c:pt>
                <c:pt idx="68">
                  <c:v>10.9</c:v>
                </c:pt>
                <c:pt idx="69">
                  <c:v>11.5</c:v>
                </c:pt>
                <c:pt idx="70">
                  <c:v>11.5</c:v>
                </c:pt>
                <c:pt idx="71">
                  <c:v>11.6</c:v>
                </c:pt>
                <c:pt idx="72">
                  <c:v>10.3</c:v>
                </c:pt>
                <c:pt idx="73">
                  <c:v>11.5</c:v>
                </c:pt>
              </c:numCache>
            </c:numRef>
          </c:val>
          <c:smooth val="0"/>
          <c:extLst>
            <c:ext xmlns:c16="http://schemas.microsoft.com/office/drawing/2014/chart" uri="{C3380CC4-5D6E-409C-BE32-E72D297353CC}">
              <c16:uniqueId val="{00000021-D0E9-4873-A22C-B138111E0698}"/>
            </c:ext>
          </c:extLst>
        </c:ser>
        <c:ser>
          <c:idx val="2"/>
          <c:order val="2"/>
          <c:tx>
            <c:strRef>
              <c:f>'F42'!$E$5</c:f>
              <c:strCache>
                <c:ptCount val="1"/>
                <c:pt idx="0">
                  <c:v>Variación promedio</c:v>
                </c:pt>
              </c:strCache>
            </c:strRef>
          </c:tx>
          <c:spPr>
            <a:ln w="28575" cap="rnd">
              <a:solidFill>
                <a:srgbClr val="524805"/>
              </a:solidFill>
              <a:round/>
            </a:ln>
            <a:effectLst/>
          </c:spPr>
          <c:marker>
            <c:symbol val="none"/>
          </c:marker>
          <c:cat>
            <c:multiLvlStrRef>
              <c:f>'F42'!$A$6:$B$79</c:f>
              <c:multiLvlStrCache>
                <c:ptCount val="7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lvl>
                <c:lvl>
                  <c:pt idx="0">
                    <c:v>2013</c:v>
                  </c:pt>
                  <c:pt idx="12">
                    <c:v>2014</c:v>
                  </c:pt>
                  <c:pt idx="24">
                    <c:v>2015</c:v>
                  </c:pt>
                  <c:pt idx="36">
                    <c:v>2016</c:v>
                  </c:pt>
                  <c:pt idx="48">
                    <c:v>2017</c:v>
                  </c:pt>
                  <c:pt idx="60">
                    <c:v>2018</c:v>
                  </c:pt>
                  <c:pt idx="72">
                    <c:v>2019</c:v>
                  </c:pt>
                </c:lvl>
              </c:multiLvlStrCache>
            </c:multiLvlStrRef>
          </c:cat>
          <c:val>
            <c:numRef>
              <c:f>'F42'!$E$6:$E$79</c:f>
              <c:numCache>
                <c:formatCode>General</c:formatCode>
                <c:ptCount val="74"/>
                <c:pt idx="0">
                  <c:v>11.4</c:v>
                </c:pt>
                <c:pt idx="1">
                  <c:v>11.1</c:v>
                </c:pt>
                <c:pt idx="2">
                  <c:v>10.6</c:v>
                </c:pt>
                <c:pt idx="3">
                  <c:v>10.1</c:v>
                </c:pt>
                <c:pt idx="4">
                  <c:v>9.4</c:v>
                </c:pt>
                <c:pt idx="5">
                  <c:v>8.3000000000000007</c:v>
                </c:pt>
                <c:pt idx="6">
                  <c:v>7</c:v>
                </c:pt>
                <c:pt idx="7">
                  <c:v>5.9</c:v>
                </c:pt>
                <c:pt idx="8">
                  <c:v>5.0999999999999996</c:v>
                </c:pt>
                <c:pt idx="9">
                  <c:v>4.3</c:v>
                </c:pt>
                <c:pt idx="10">
                  <c:v>3.8</c:v>
                </c:pt>
                <c:pt idx="11">
                  <c:v>3.6</c:v>
                </c:pt>
                <c:pt idx="12">
                  <c:v>3.3</c:v>
                </c:pt>
                <c:pt idx="13">
                  <c:v>3.1</c:v>
                </c:pt>
                <c:pt idx="14">
                  <c:v>3.2</c:v>
                </c:pt>
                <c:pt idx="15">
                  <c:v>3.5</c:v>
                </c:pt>
                <c:pt idx="16">
                  <c:v>3.9</c:v>
                </c:pt>
                <c:pt idx="17">
                  <c:v>4.5999999999999996</c:v>
                </c:pt>
                <c:pt idx="18">
                  <c:v>5.3</c:v>
                </c:pt>
                <c:pt idx="19">
                  <c:v>5.8</c:v>
                </c:pt>
                <c:pt idx="20">
                  <c:v>6.1</c:v>
                </c:pt>
                <c:pt idx="21">
                  <c:v>6.5</c:v>
                </c:pt>
                <c:pt idx="22">
                  <c:v>6.9</c:v>
                </c:pt>
                <c:pt idx="23">
                  <c:v>7.4</c:v>
                </c:pt>
                <c:pt idx="24">
                  <c:v>8</c:v>
                </c:pt>
                <c:pt idx="25">
                  <c:v>8.6999999999999993</c:v>
                </c:pt>
                <c:pt idx="26">
                  <c:v>9.3000000000000007</c:v>
                </c:pt>
                <c:pt idx="27">
                  <c:v>9.5</c:v>
                </c:pt>
                <c:pt idx="28">
                  <c:v>9.6999999999999993</c:v>
                </c:pt>
                <c:pt idx="29">
                  <c:v>9.9</c:v>
                </c:pt>
                <c:pt idx="30">
                  <c:v>10.199999999999999</c:v>
                </c:pt>
                <c:pt idx="31">
                  <c:v>10.8</c:v>
                </c:pt>
                <c:pt idx="32">
                  <c:v>11.6</c:v>
                </c:pt>
                <c:pt idx="33">
                  <c:v>12.2</c:v>
                </c:pt>
                <c:pt idx="34">
                  <c:v>12.9</c:v>
                </c:pt>
                <c:pt idx="35">
                  <c:v>13.4</c:v>
                </c:pt>
                <c:pt idx="36">
                  <c:v>13.9</c:v>
                </c:pt>
                <c:pt idx="37">
                  <c:v>14.4</c:v>
                </c:pt>
                <c:pt idx="38">
                  <c:v>14.8</c:v>
                </c:pt>
                <c:pt idx="39">
                  <c:v>15.5</c:v>
                </c:pt>
                <c:pt idx="40">
                  <c:v>16.2</c:v>
                </c:pt>
                <c:pt idx="41">
                  <c:v>16.899999999999999</c:v>
                </c:pt>
                <c:pt idx="42">
                  <c:v>17.3</c:v>
                </c:pt>
                <c:pt idx="43">
                  <c:v>17.5</c:v>
                </c:pt>
                <c:pt idx="44">
                  <c:v>17.5</c:v>
                </c:pt>
                <c:pt idx="45">
                  <c:v>17.5</c:v>
                </c:pt>
                <c:pt idx="46">
                  <c:v>17.399999999999999</c:v>
                </c:pt>
                <c:pt idx="47">
                  <c:v>17.3</c:v>
                </c:pt>
                <c:pt idx="48">
                  <c:v>17</c:v>
                </c:pt>
                <c:pt idx="49">
                  <c:v>16.600000000000001</c:v>
                </c:pt>
                <c:pt idx="50">
                  <c:v>16.2</c:v>
                </c:pt>
                <c:pt idx="51">
                  <c:v>15.7</c:v>
                </c:pt>
                <c:pt idx="52">
                  <c:v>15</c:v>
                </c:pt>
                <c:pt idx="53">
                  <c:v>14.1</c:v>
                </c:pt>
                <c:pt idx="54">
                  <c:v>13.5</c:v>
                </c:pt>
                <c:pt idx="55">
                  <c:v>12.8</c:v>
                </c:pt>
                <c:pt idx="56">
                  <c:v>12.2</c:v>
                </c:pt>
                <c:pt idx="57">
                  <c:v>11.5</c:v>
                </c:pt>
                <c:pt idx="58">
                  <c:v>10.7</c:v>
                </c:pt>
                <c:pt idx="59">
                  <c:v>9.9</c:v>
                </c:pt>
                <c:pt idx="60">
                  <c:v>9.4</c:v>
                </c:pt>
                <c:pt idx="61">
                  <c:v>8.9</c:v>
                </c:pt>
                <c:pt idx="62">
                  <c:v>8.1999999999999993</c:v>
                </c:pt>
                <c:pt idx="63">
                  <c:v>7.8</c:v>
                </c:pt>
                <c:pt idx="64">
                  <c:v>7.5</c:v>
                </c:pt>
                <c:pt idx="65">
                  <c:v>7.4</c:v>
                </c:pt>
                <c:pt idx="66">
                  <c:v>7.4</c:v>
                </c:pt>
                <c:pt idx="67">
                  <c:v>7.5</c:v>
                </c:pt>
                <c:pt idx="68">
                  <c:v>7.7</c:v>
                </c:pt>
                <c:pt idx="69">
                  <c:v>8.1</c:v>
                </c:pt>
                <c:pt idx="70">
                  <c:v>8.5</c:v>
                </c:pt>
                <c:pt idx="71">
                  <c:v>9</c:v>
                </c:pt>
                <c:pt idx="72">
                  <c:v>9.1999999999999993</c:v>
                </c:pt>
                <c:pt idx="73">
                  <c:v>9.6</c:v>
                </c:pt>
              </c:numCache>
            </c:numRef>
          </c:val>
          <c:smooth val="0"/>
          <c:extLst>
            <c:ext xmlns:c16="http://schemas.microsoft.com/office/drawing/2014/chart" uri="{C3380CC4-5D6E-409C-BE32-E72D297353CC}">
              <c16:uniqueId val="{00000022-D0E9-4873-A22C-B138111E0698}"/>
            </c:ext>
          </c:extLst>
        </c:ser>
        <c:dLbls>
          <c:showLegendKey val="0"/>
          <c:showVal val="0"/>
          <c:showCatName val="0"/>
          <c:showSerName val="0"/>
          <c:showPercent val="0"/>
          <c:showBubbleSize val="0"/>
        </c:dLbls>
        <c:marker val="1"/>
        <c:smooth val="0"/>
        <c:axId val="112501888"/>
        <c:axId val="112491904"/>
      </c:lineChart>
      <c:catAx>
        <c:axId val="112488832"/>
        <c:scaling>
          <c:orientation val="minMax"/>
        </c:scaling>
        <c:delete val="0"/>
        <c:axPos val="b"/>
        <c:numFmt formatCode="General" sourceLinked="1"/>
        <c:majorTickMark val="none"/>
        <c:minorTickMark val="none"/>
        <c:tickLblPos val="nextTo"/>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12490368"/>
        <c:crosses val="autoZero"/>
        <c:auto val="1"/>
        <c:lblAlgn val="ctr"/>
        <c:lblOffset val="100"/>
        <c:noMultiLvlLbl val="0"/>
      </c:catAx>
      <c:valAx>
        <c:axId val="112490368"/>
        <c:scaling>
          <c:orientation val="minMax"/>
        </c:scaling>
        <c:delete val="0"/>
        <c:axPos val="l"/>
        <c:majorGridlines>
          <c:spPr>
            <a:ln w="9525" cap="flat" cmpd="sng" algn="ctr">
              <a:solidFill>
                <a:srgbClr val="D9D9D9"/>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12488832"/>
        <c:crosses val="autoZero"/>
        <c:crossBetween val="between"/>
      </c:valAx>
      <c:valAx>
        <c:axId val="112491904"/>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12501888"/>
        <c:crosses val="max"/>
        <c:crossBetween val="between"/>
      </c:valAx>
      <c:catAx>
        <c:axId val="112501888"/>
        <c:scaling>
          <c:orientation val="minMax"/>
        </c:scaling>
        <c:delete val="1"/>
        <c:axPos val="b"/>
        <c:numFmt formatCode="General" sourceLinked="1"/>
        <c:majorTickMark val="out"/>
        <c:minorTickMark val="none"/>
        <c:tickLblPos val="nextTo"/>
        <c:crossAx val="11249190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'F43'!$C$5</c:f>
              <c:strCache>
                <c:ptCount val="1"/>
                <c:pt idx="0">
                  <c:v>Establecimientos</c:v>
                </c:pt>
              </c:strCache>
            </c:strRef>
          </c:tx>
          <c:spPr>
            <a:solidFill>
              <a:srgbClr val="C9D0D6"/>
            </a:solidFill>
            <a:ln>
              <a:noFill/>
            </a:ln>
            <a:effectLst/>
          </c:spPr>
          <c:invertIfNegative val="0"/>
          <c:dPt>
            <c:idx val="1"/>
            <c:invertIfNegative val="0"/>
            <c:bubble3D val="0"/>
            <c:spPr>
              <a:solidFill>
                <a:srgbClr val="7C878E"/>
              </a:solidFill>
              <a:ln>
                <a:noFill/>
              </a:ln>
              <a:effectLst/>
            </c:spPr>
            <c:extLst>
              <c:ext xmlns:c16="http://schemas.microsoft.com/office/drawing/2014/chart" uri="{C3380CC4-5D6E-409C-BE32-E72D297353CC}">
                <c16:uniqueId val="{00000001-F0E1-4BF8-9684-C5E89246D27F}"/>
              </c:ext>
            </c:extLst>
          </c:dPt>
          <c:dPt>
            <c:idx val="13"/>
            <c:invertIfNegative val="0"/>
            <c:bubble3D val="0"/>
            <c:spPr>
              <a:solidFill>
                <a:srgbClr val="7C878E"/>
              </a:solidFill>
              <a:ln>
                <a:noFill/>
              </a:ln>
              <a:effectLst/>
            </c:spPr>
            <c:extLst>
              <c:ext xmlns:c16="http://schemas.microsoft.com/office/drawing/2014/chart" uri="{C3380CC4-5D6E-409C-BE32-E72D297353CC}">
                <c16:uniqueId val="{00000003-F0E1-4BF8-9684-C5E89246D27F}"/>
              </c:ext>
            </c:extLst>
          </c:dPt>
          <c:dPt>
            <c:idx val="25"/>
            <c:invertIfNegative val="0"/>
            <c:bubble3D val="0"/>
            <c:spPr>
              <a:solidFill>
                <a:srgbClr val="7C878E"/>
              </a:solidFill>
              <a:ln>
                <a:noFill/>
              </a:ln>
              <a:effectLst/>
            </c:spPr>
            <c:extLst>
              <c:ext xmlns:c16="http://schemas.microsoft.com/office/drawing/2014/chart" uri="{C3380CC4-5D6E-409C-BE32-E72D297353CC}">
                <c16:uniqueId val="{00000005-F0E1-4BF8-9684-C5E89246D27F}"/>
              </c:ext>
            </c:extLst>
          </c:dPt>
          <c:dPt>
            <c:idx val="37"/>
            <c:invertIfNegative val="0"/>
            <c:bubble3D val="0"/>
            <c:spPr>
              <a:solidFill>
                <a:srgbClr val="7C878E"/>
              </a:solidFill>
              <a:ln>
                <a:noFill/>
              </a:ln>
              <a:effectLst/>
            </c:spPr>
            <c:extLst>
              <c:ext xmlns:c16="http://schemas.microsoft.com/office/drawing/2014/chart" uri="{C3380CC4-5D6E-409C-BE32-E72D297353CC}">
                <c16:uniqueId val="{00000007-F0E1-4BF8-9684-C5E89246D27F}"/>
              </c:ext>
            </c:extLst>
          </c:dPt>
          <c:dPt>
            <c:idx val="49"/>
            <c:invertIfNegative val="0"/>
            <c:bubble3D val="0"/>
            <c:spPr>
              <a:solidFill>
                <a:srgbClr val="7C878E"/>
              </a:solidFill>
              <a:ln>
                <a:noFill/>
              </a:ln>
              <a:effectLst/>
            </c:spPr>
            <c:extLst>
              <c:ext xmlns:c16="http://schemas.microsoft.com/office/drawing/2014/chart" uri="{C3380CC4-5D6E-409C-BE32-E72D297353CC}">
                <c16:uniqueId val="{00000009-F0E1-4BF8-9684-C5E89246D27F}"/>
              </c:ext>
            </c:extLst>
          </c:dPt>
          <c:dPt>
            <c:idx val="61"/>
            <c:invertIfNegative val="0"/>
            <c:bubble3D val="0"/>
            <c:spPr>
              <a:solidFill>
                <a:srgbClr val="7C878E"/>
              </a:solidFill>
              <a:ln>
                <a:noFill/>
              </a:ln>
              <a:effectLst/>
            </c:spPr>
            <c:extLst>
              <c:ext xmlns:c16="http://schemas.microsoft.com/office/drawing/2014/chart" uri="{C3380CC4-5D6E-409C-BE32-E72D297353CC}">
                <c16:uniqueId val="{0000000B-F0E1-4BF8-9684-C5E89246D27F}"/>
              </c:ext>
            </c:extLst>
          </c:dPt>
          <c:dPt>
            <c:idx val="73"/>
            <c:invertIfNegative val="0"/>
            <c:bubble3D val="0"/>
            <c:spPr>
              <a:solidFill>
                <a:srgbClr val="FBBB27"/>
              </a:solidFill>
              <a:ln>
                <a:noFill/>
              </a:ln>
              <a:effectLst/>
            </c:spPr>
            <c:extLst>
              <c:ext xmlns:c16="http://schemas.microsoft.com/office/drawing/2014/chart" uri="{C3380CC4-5D6E-409C-BE32-E72D297353CC}">
                <c16:uniqueId val="{0000000D-F0E1-4BF8-9684-C5E89246D27F}"/>
              </c:ext>
            </c:extLst>
          </c:dPt>
          <c:cat>
            <c:multiLvlStrRef>
              <c:f>'F43'!$A$6:$B$79</c:f>
              <c:multiLvlStrCache>
                <c:ptCount val="7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lvl>
                <c:lvl>
                  <c:pt idx="0">
                    <c:v>2013</c:v>
                  </c:pt>
                  <c:pt idx="12">
                    <c:v>2014</c:v>
                  </c:pt>
                  <c:pt idx="24">
                    <c:v>2015</c:v>
                  </c:pt>
                  <c:pt idx="36">
                    <c:v>2016</c:v>
                  </c:pt>
                  <c:pt idx="48">
                    <c:v>2017</c:v>
                  </c:pt>
                  <c:pt idx="60">
                    <c:v>2018</c:v>
                  </c:pt>
                  <c:pt idx="72">
                    <c:v>2019</c:v>
                  </c:pt>
                </c:lvl>
              </c:multiLvlStrCache>
            </c:multiLvlStrRef>
          </c:cat>
          <c:val>
            <c:numRef>
              <c:f>'F43'!$C$6:$C$79</c:f>
              <c:numCache>
                <c:formatCode>General</c:formatCode>
                <c:ptCount val="74"/>
                <c:pt idx="0">
                  <c:v>448</c:v>
                </c:pt>
                <c:pt idx="1">
                  <c:v>450</c:v>
                </c:pt>
                <c:pt idx="2">
                  <c:v>454</c:v>
                </c:pt>
                <c:pt idx="3">
                  <c:v>452</c:v>
                </c:pt>
                <c:pt idx="4">
                  <c:v>453</c:v>
                </c:pt>
                <c:pt idx="5">
                  <c:v>451</c:v>
                </c:pt>
                <c:pt idx="6">
                  <c:v>444</c:v>
                </c:pt>
                <c:pt idx="7">
                  <c:v>448</c:v>
                </c:pt>
                <c:pt idx="8">
                  <c:v>438</c:v>
                </c:pt>
                <c:pt idx="9">
                  <c:v>439</c:v>
                </c:pt>
                <c:pt idx="10">
                  <c:v>437</c:v>
                </c:pt>
                <c:pt idx="11">
                  <c:v>437</c:v>
                </c:pt>
                <c:pt idx="12">
                  <c:v>426</c:v>
                </c:pt>
                <c:pt idx="13">
                  <c:v>423</c:v>
                </c:pt>
                <c:pt idx="14">
                  <c:v>426</c:v>
                </c:pt>
                <c:pt idx="15">
                  <c:v>424</c:v>
                </c:pt>
                <c:pt idx="16">
                  <c:v>425</c:v>
                </c:pt>
                <c:pt idx="17">
                  <c:v>420</c:v>
                </c:pt>
                <c:pt idx="18">
                  <c:v>421</c:v>
                </c:pt>
                <c:pt idx="19">
                  <c:v>423</c:v>
                </c:pt>
                <c:pt idx="20">
                  <c:v>409</c:v>
                </c:pt>
                <c:pt idx="21">
                  <c:v>408</c:v>
                </c:pt>
                <c:pt idx="22">
                  <c:v>408</c:v>
                </c:pt>
                <c:pt idx="23">
                  <c:v>409</c:v>
                </c:pt>
                <c:pt idx="24">
                  <c:v>409</c:v>
                </c:pt>
                <c:pt idx="25">
                  <c:v>409</c:v>
                </c:pt>
                <c:pt idx="26">
                  <c:v>413</c:v>
                </c:pt>
                <c:pt idx="27">
                  <c:v>413</c:v>
                </c:pt>
                <c:pt idx="28">
                  <c:v>414</c:v>
                </c:pt>
                <c:pt idx="29">
                  <c:v>417</c:v>
                </c:pt>
                <c:pt idx="30">
                  <c:v>412</c:v>
                </c:pt>
                <c:pt idx="31">
                  <c:v>410</c:v>
                </c:pt>
                <c:pt idx="32">
                  <c:v>411</c:v>
                </c:pt>
                <c:pt idx="33">
                  <c:v>406</c:v>
                </c:pt>
                <c:pt idx="34">
                  <c:v>404</c:v>
                </c:pt>
                <c:pt idx="35">
                  <c:v>399</c:v>
                </c:pt>
                <c:pt idx="36">
                  <c:v>396</c:v>
                </c:pt>
                <c:pt idx="37">
                  <c:v>397</c:v>
                </c:pt>
                <c:pt idx="38">
                  <c:v>402</c:v>
                </c:pt>
                <c:pt idx="39">
                  <c:v>401</c:v>
                </c:pt>
                <c:pt idx="40">
                  <c:v>402</c:v>
                </c:pt>
                <c:pt idx="41">
                  <c:v>401</c:v>
                </c:pt>
                <c:pt idx="42">
                  <c:v>406</c:v>
                </c:pt>
                <c:pt idx="43">
                  <c:v>404</c:v>
                </c:pt>
                <c:pt idx="44">
                  <c:v>393</c:v>
                </c:pt>
                <c:pt idx="45">
                  <c:v>394</c:v>
                </c:pt>
                <c:pt idx="46">
                  <c:v>395</c:v>
                </c:pt>
                <c:pt idx="47">
                  <c:v>394</c:v>
                </c:pt>
                <c:pt idx="48">
                  <c:v>395</c:v>
                </c:pt>
                <c:pt idx="49">
                  <c:v>393</c:v>
                </c:pt>
                <c:pt idx="50">
                  <c:v>394</c:v>
                </c:pt>
                <c:pt idx="51">
                  <c:v>390</c:v>
                </c:pt>
                <c:pt idx="52">
                  <c:v>391</c:v>
                </c:pt>
                <c:pt idx="53">
                  <c:v>393</c:v>
                </c:pt>
                <c:pt idx="54">
                  <c:v>394</c:v>
                </c:pt>
                <c:pt idx="55">
                  <c:v>396</c:v>
                </c:pt>
                <c:pt idx="56">
                  <c:v>388</c:v>
                </c:pt>
                <c:pt idx="57">
                  <c:v>389</c:v>
                </c:pt>
                <c:pt idx="58">
                  <c:v>387</c:v>
                </c:pt>
                <c:pt idx="59">
                  <c:v>390</c:v>
                </c:pt>
                <c:pt idx="60">
                  <c:v>389</c:v>
                </c:pt>
                <c:pt idx="61">
                  <c:v>387</c:v>
                </c:pt>
                <c:pt idx="62">
                  <c:v>386</c:v>
                </c:pt>
                <c:pt idx="63">
                  <c:v>386</c:v>
                </c:pt>
                <c:pt idx="64">
                  <c:v>388</c:v>
                </c:pt>
                <c:pt idx="65">
                  <c:v>389</c:v>
                </c:pt>
                <c:pt idx="66">
                  <c:v>389</c:v>
                </c:pt>
                <c:pt idx="67">
                  <c:v>388</c:v>
                </c:pt>
                <c:pt idx="68">
                  <c:v>381</c:v>
                </c:pt>
                <c:pt idx="69">
                  <c:v>385</c:v>
                </c:pt>
                <c:pt idx="70">
                  <c:v>387</c:v>
                </c:pt>
                <c:pt idx="71">
                  <c:v>386</c:v>
                </c:pt>
                <c:pt idx="72">
                  <c:v>388</c:v>
                </c:pt>
                <c:pt idx="73">
                  <c:v>387</c:v>
                </c:pt>
              </c:numCache>
            </c:numRef>
          </c:val>
          <c:extLst>
            <c:ext xmlns:c16="http://schemas.microsoft.com/office/drawing/2014/chart" uri="{C3380CC4-5D6E-409C-BE32-E72D297353CC}">
              <c16:uniqueId val="{0000000E-F0E1-4BF8-9684-C5E89246D27F}"/>
            </c:ext>
          </c:extLst>
        </c:ser>
        <c:dLbls>
          <c:showLegendKey val="0"/>
          <c:showVal val="0"/>
          <c:showCatName val="0"/>
          <c:showSerName val="0"/>
          <c:showPercent val="0"/>
          <c:showBubbleSize val="0"/>
        </c:dLbls>
        <c:gapWidth val="50"/>
        <c:overlap val="-27"/>
        <c:axId val="540025024"/>
        <c:axId val="540032240"/>
      </c:barChart>
      <c:lineChart>
        <c:grouping val="standard"/>
        <c:varyColors val="0"/>
        <c:ser>
          <c:idx val="1"/>
          <c:order val="1"/>
          <c:tx>
            <c:strRef>
              <c:f>'F43'!$D$5</c:f>
              <c:strCache>
                <c:ptCount val="1"/>
                <c:pt idx="0">
                  <c:v>Promedio</c:v>
                </c:pt>
              </c:strCache>
            </c:strRef>
          </c:tx>
          <c:spPr>
            <a:ln w="28575" cap="rnd">
              <a:solidFill>
                <a:srgbClr val="B69630"/>
              </a:solidFill>
              <a:round/>
            </a:ln>
            <a:effectLst/>
          </c:spPr>
          <c:marker>
            <c:symbol val="none"/>
          </c:marker>
          <c:cat>
            <c:multiLvlStrRef>
              <c:f>'F43'!$A$6:$B$79</c:f>
              <c:multiLvlStrCache>
                <c:ptCount val="7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lvl>
                <c:lvl>
                  <c:pt idx="0">
                    <c:v>2013</c:v>
                  </c:pt>
                  <c:pt idx="12">
                    <c:v>2014</c:v>
                  </c:pt>
                  <c:pt idx="24">
                    <c:v>2015</c:v>
                  </c:pt>
                  <c:pt idx="36">
                    <c:v>2016</c:v>
                  </c:pt>
                  <c:pt idx="48">
                    <c:v>2017</c:v>
                  </c:pt>
                  <c:pt idx="60">
                    <c:v>2018</c:v>
                  </c:pt>
                  <c:pt idx="72">
                    <c:v>2019</c:v>
                  </c:pt>
                </c:lvl>
              </c:multiLvlStrCache>
            </c:multiLvlStrRef>
          </c:cat>
          <c:val>
            <c:numRef>
              <c:f>'F43'!$D$6:$D$79</c:f>
              <c:numCache>
                <c:formatCode>General</c:formatCode>
                <c:ptCount val="74"/>
                <c:pt idx="0">
                  <c:v>427</c:v>
                </c:pt>
                <c:pt idx="1">
                  <c:v>429</c:v>
                </c:pt>
                <c:pt idx="2">
                  <c:v>432</c:v>
                </c:pt>
                <c:pt idx="3">
                  <c:v>434</c:v>
                </c:pt>
                <c:pt idx="4">
                  <c:v>437</c:v>
                </c:pt>
                <c:pt idx="5">
                  <c:v>439</c:v>
                </c:pt>
                <c:pt idx="6">
                  <c:v>440</c:v>
                </c:pt>
                <c:pt idx="7">
                  <c:v>442</c:v>
                </c:pt>
                <c:pt idx="8">
                  <c:v>442</c:v>
                </c:pt>
                <c:pt idx="9">
                  <c:v>444</c:v>
                </c:pt>
                <c:pt idx="10">
                  <c:v>445</c:v>
                </c:pt>
                <c:pt idx="11">
                  <c:v>446</c:v>
                </c:pt>
                <c:pt idx="12">
                  <c:v>444</c:v>
                </c:pt>
                <c:pt idx="13">
                  <c:v>442</c:v>
                </c:pt>
                <c:pt idx="14">
                  <c:v>440</c:v>
                </c:pt>
                <c:pt idx="15">
                  <c:v>437</c:v>
                </c:pt>
                <c:pt idx="16">
                  <c:v>435</c:v>
                </c:pt>
                <c:pt idx="17">
                  <c:v>432</c:v>
                </c:pt>
                <c:pt idx="18">
                  <c:v>430</c:v>
                </c:pt>
                <c:pt idx="19">
                  <c:v>428</c:v>
                </c:pt>
                <c:pt idx="20">
                  <c:v>426</c:v>
                </c:pt>
                <c:pt idx="21">
                  <c:v>423</c:v>
                </c:pt>
                <c:pt idx="22">
                  <c:v>421</c:v>
                </c:pt>
                <c:pt idx="23">
                  <c:v>418</c:v>
                </c:pt>
                <c:pt idx="24">
                  <c:v>417</c:v>
                </c:pt>
                <c:pt idx="25">
                  <c:v>416</c:v>
                </c:pt>
                <c:pt idx="26">
                  <c:v>415</c:v>
                </c:pt>
                <c:pt idx="27">
                  <c:v>414</c:v>
                </c:pt>
                <c:pt idx="28">
                  <c:v>413</c:v>
                </c:pt>
                <c:pt idx="29">
                  <c:v>413</c:v>
                </c:pt>
                <c:pt idx="30">
                  <c:v>412</c:v>
                </c:pt>
                <c:pt idx="31">
                  <c:v>411</c:v>
                </c:pt>
                <c:pt idx="32">
                  <c:v>411</c:v>
                </c:pt>
                <c:pt idx="33">
                  <c:v>411</c:v>
                </c:pt>
                <c:pt idx="34">
                  <c:v>411</c:v>
                </c:pt>
                <c:pt idx="35">
                  <c:v>410</c:v>
                </c:pt>
                <c:pt idx="36">
                  <c:v>409</c:v>
                </c:pt>
                <c:pt idx="37">
                  <c:v>408</c:v>
                </c:pt>
                <c:pt idx="38">
                  <c:v>407</c:v>
                </c:pt>
                <c:pt idx="39">
                  <c:v>406</c:v>
                </c:pt>
                <c:pt idx="40">
                  <c:v>405</c:v>
                </c:pt>
                <c:pt idx="41">
                  <c:v>403</c:v>
                </c:pt>
                <c:pt idx="42">
                  <c:v>403</c:v>
                </c:pt>
                <c:pt idx="43">
                  <c:v>402</c:v>
                </c:pt>
                <c:pt idx="44">
                  <c:v>401</c:v>
                </c:pt>
                <c:pt idx="45">
                  <c:v>400</c:v>
                </c:pt>
                <c:pt idx="46">
                  <c:v>399</c:v>
                </c:pt>
                <c:pt idx="47">
                  <c:v>399</c:v>
                </c:pt>
                <c:pt idx="48">
                  <c:v>399</c:v>
                </c:pt>
                <c:pt idx="49">
                  <c:v>398</c:v>
                </c:pt>
                <c:pt idx="50">
                  <c:v>398</c:v>
                </c:pt>
                <c:pt idx="51">
                  <c:v>397</c:v>
                </c:pt>
                <c:pt idx="52">
                  <c:v>396</c:v>
                </c:pt>
                <c:pt idx="53">
                  <c:v>395</c:v>
                </c:pt>
                <c:pt idx="54">
                  <c:v>394</c:v>
                </c:pt>
                <c:pt idx="55">
                  <c:v>394</c:v>
                </c:pt>
                <c:pt idx="56">
                  <c:v>393</c:v>
                </c:pt>
                <c:pt idx="57">
                  <c:v>393</c:v>
                </c:pt>
                <c:pt idx="58">
                  <c:v>392</c:v>
                </c:pt>
                <c:pt idx="59">
                  <c:v>392</c:v>
                </c:pt>
                <c:pt idx="60">
                  <c:v>391</c:v>
                </c:pt>
                <c:pt idx="61">
                  <c:v>391</c:v>
                </c:pt>
                <c:pt idx="62">
                  <c:v>390</c:v>
                </c:pt>
                <c:pt idx="63">
                  <c:v>390</c:v>
                </c:pt>
                <c:pt idx="64">
                  <c:v>389</c:v>
                </c:pt>
                <c:pt idx="65">
                  <c:v>389</c:v>
                </c:pt>
                <c:pt idx="66">
                  <c:v>389</c:v>
                </c:pt>
                <c:pt idx="67">
                  <c:v>388</c:v>
                </c:pt>
                <c:pt idx="68">
                  <c:v>387</c:v>
                </c:pt>
                <c:pt idx="69">
                  <c:v>387</c:v>
                </c:pt>
                <c:pt idx="70">
                  <c:v>387</c:v>
                </c:pt>
                <c:pt idx="71">
                  <c:v>387</c:v>
                </c:pt>
                <c:pt idx="72">
                  <c:v>387</c:v>
                </c:pt>
                <c:pt idx="73">
                  <c:v>387</c:v>
                </c:pt>
              </c:numCache>
            </c:numRef>
          </c:val>
          <c:smooth val="0"/>
          <c:extLst>
            <c:ext xmlns:c16="http://schemas.microsoft.com/office/drawing/2014/chart" uri="{C3380CC4-5D6E-409C-BE32-E72D297353CC}">
              <c16:uniqueId val="{0000000F-F0E1-4BF8-9684-C5E89246D27F}"/>
            </c:ext>
          </c:extLst>
        </c:ser>
        <c:dLbls>
          <c:showLegendKey val="0"/>
          <c:showVal val="0"/>
          <c:showCatName val="0"/>
          <c:showSerName val="0"/>
          <c:showPercent val="0"/>
          <c:showBubbleSize val="0"/>
        </c:dLbls>
        <c:marker val="1"/>
        <c:smooth val="0"/>
        <c:axId val="540025024"/>
        <c:axId val="540032240"/>
      </c:line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majorGridlines>
          <c:spPr>
            <a:ln w="9525" cap="flat" cmpd="sng" algn="ctr">
              <a:solidFill>
                <a:srgbClr val="D9D9D9"/>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9FF8-4DEE-893C-46669F59528D}"/>
              </c:ext>
            </c:extLst>
          </c:dPt>
          <c:dPt>
            <c:idx val="1"/>
            <c:invertIfNegative val="0"/>
            <c:bubble3D val="0"/>
            <c:spPr>
              <a:solidFill>
                <a:srgbClr val="7C878E"/>
              </a:solidFill>
              <a:ln>
                <a:noFill/>
              </a:ln>
              <a:effectLst/>
            </c:spPr>
            <c:extLst>
              <c:ext xmlns:c16="http://schemas.microsoft.com/office/drawing/2014/chart" uri="{C3380CC4-5D6E-409C-BE32-E72D297353CC}">
                <c16:uniqueId val="{00000003-9FF8-4DEE-893C-46669F59528D}"/>
              </c:ext>
            </c:extLst>
          </c:dPt>
          <c:dPt>
            <c:idx val="2"/>
            <c:invertIfNegative val="0"/>
            <c:bubble3D val="0"/>
            <c:spPr>
              <a:solidFill>
                <a:srgbClr val="7C878E"/>
              </a:solidFill>
              <a:ln>
                <a:noFill/>
              </a:ln>
              <a:effectLst/>
            </c:spPr>
            <c:extLst>
              <c:ext xmlns:c16="http://schemas.microsoft.com/office/drawing/2014/chart" uri="{C3380CC4-5D6E-409C-BE32-E72D297353CC}">
                <c16:uniqueId val="{00000005-9FF8-4DEE-893C-46669F59528D}"/>
              </c:ext>
            </c:extLst>
          </c:dPt>
          <c:dPt>
            <c:idx val="3"/>
            <c:invertIfNegative val="0"/>
            <c:bubble3D val="0"/>
            <c:spPr>
              <a:solidFill>
                <a:srgbClr val="7C878E"/>
              </a:solidFill>
              <a:ln>
                <a:noFill/>
              </a:ln>
              <a:effectLst/>
            </c:spPr>
            <c:extLst>
              <c:ext xmlns:c16="http://schemas.microsoft.com/office/drawing/2014/chart" uri="{C3380CC4-5D6E-409C-BE32-E72D297353CC}">
                <c16:uniqueId val="{00000007-9FF8-4DEE-893C-46669F59528D}"/>
              </c:ext>
            </c:extLst>
          </c:dPt>
          <c:dPt>
            <c:idx val="4"/>
            <c:invertIfNegative val="0"/>
            <c:bubble3D val="0"/>
            <c:spPr>
              <a:solidFill>
                <a:srgbClr val="7C878E"/>
              </a:solidFill>
              <a:ln>
                <a:noFill/>
              </a:ln>
              <a:effectLst/>
            </c:spPr>
            <c:extLst>
              <c:ext xmlns:c16="http://schemas.microsoft.com/office/drawing/2014/chart" uri="{C3380CC4-5D6E-409C-BE32-E72D297353CC}">
                <c16:uniqueId val="{00000009-9FF8-4DEE-893C-46669F59528D}"/>
              </c:ext>
            </c:extLst>
          </c:dPt>
          <c:dPt>
            <c:idx val="5"/>
            <c:invertIfNegative val="0"/>
            <c:bubble3D val="0"/>
            <c:spPr>
              <a:solidFill>
                <a:srgbClr val="7C878E"/>
              </a:solidFill>
              <a:ln>
                <a:noFill/>
              </a:ln>
              <a:effectLst/>
            </c:spPr>
            <c:extLst>
              <c:ext xmlns:c16="http://schemas.microsoft.com/office/drawing/2014/chart" uri="{C3380CC4-5D6E-409C-BE32-E72D297353CC}">
                <c16:uniqueId val="{0000000B-9FF8-4DEE-893C-46669F59528D}"/>
              </c:ext>
            </c:extLst>
          </c:dPt>
          <c:dPt>
            <c:idx val="6"/>
            <c:invertIfNegative val="0"/>
            <c:bubble3D val="0"/>
            <c:spPr>
              <a:solidFill>
                <a:srgbClr val="7C878E"/>
              </a:solidFill>
              <a:ln>
                <a:noFill/>
              </a:ln>
              <a:effectLst/>
            </c:spPr>
            <c:extLst>
              <c:ext xmlns:c16="http://schemas.microsoft.com/office/drawing/2014/chart" uri="{C3380CC4-5D6E-409C-BE32-E72D297353CC}">
                <c16:uniqueId val="{0000000D-9FF8-4DEE-893C-46669F59528D}"/>
              </c:ext>
            </c:extLst>
          </c:dPt>
          <c:dPt>
            <c:idx val="7"/>
            <c:invertIfNegative val="0"/>
            <c:bubble3D val="0"/>
            <c:spPr>
              <a:solidFill>
                <a:srgbClr val="7C878E"/>
              </a:solidFill>
              <a:ln>
                <a:noFill/>
              </a:ln>
              <a:effectLst/>
            </c:spPr>
            <c:extLst>
              <c:ext xmlns:c16="http://schemas.microsoft.com/office/drawing/2014/chart" uri="{C3380CC4-5D6E-409C-BE32-E72D297353CC}">
                <c16:uniqueId val="{0000000F-9FF8-4DEE-893C-46669F59528D}"/>
              </c:ext>
            </c:extLst>
          </c:dPt>
          <c:dPt>
            <c:idx val="8"/>
            <c:invertIfNegative val="0"/>
            <c:bubble3D val="0"/>
            <c:spPr>
              <a:solidFill>
                <a:srgbClr val="7C878E"/>
              </a:solidFill>
              <a:ln>
                <a:noFill/>
              </a:ln>
              <a:effectLst/>
            </c:spPr>
            <c:extLst>
              <c:ext xmlns:c16="http://schemas.microsoft.com/office/drawing/2014/chart" uri="{C3380CC4-5D6E-409C-BE32-E72D297353CC}">
                <c16:uniqueId val="{00000011-9FF8-4DEE-893C-46669F59528D}"/>
              </c:ext>
            </c:extLst>
          </c:dPt>
          <c:dPt>
            <c:idx val="9"/>
            <c:invertIfNegative val="0"/>
            <c:bubble3D val="0"/>
            <c:spPr>
              <a:solidFill>
                <a:srgbClr val="7C878E"/>
              </a:solidFill>
              <a:ln>
                <a:noFill/>
              </a:ln>
              <a:effectLst/>
            </c:spPr>
            <c:extLst>
              <c:ext xmlns:c16="http://schemas.microsoft.com/office/drawing/2014/chart" uri="{C3380CC4-5D6E-409C-BE32-E72D297353CC}">
                <c16:uniqueId val="{00000013-9FF8-4DEE-893C-46669F59528D}"/>
              </c:ext>
            </c:extLst>
          </c:dPt>
          <c:dPt>
            <c:idx val="10"/>
            <c:invertIfNegative val="0"/>
            <c:bubble3D val="0"/>
            <c:spPr>
              <a:solidFill>
                <a:srgbClr val="7C878E"/>
              </a:solidFill>
              <a:ln>
                <a:noFill/>
              </a:ln>
              <a:effectLst/>
            </c:spPr>
            <c:extLst>
              <c:ext xmlns:c16="http://schemas.microsoft.com/office/drawing/2014/chart" uri="{C3380CC4-5D6E-409C-BE32-E72D297353CC}">
                <c16:uniqueId val="{00000015-9FF8-4DEE-893C-46669F59528D}"/>
              </c:ext>
            </c:extLst>
          </c:dPt>
          <c:dPt>
            <c:idx val="11"/>
            <c:invertIfNegative val="0"/>
            <c:bubble3D val="0"/>
            <c:spPr>
              <a:solidFill>
                <a:srgbClr val="7C878E"/>
              </a:solidFill>
              <a:ln>
                <a:noFill/>
              </a:ln>
              <a:effectLst/>
            </c:spPr>
            <c:extLst>
              <c:ext xmlns:c16="http://schemas.microsoft.com/office/drawing/2014/chart" uri="{C3380CC4-5D6E-409C-BE32-E72D297353CC}">
                <c16:uniqueId val="{00000017-9FF8-4DEE-893C-46669F59528D}"/>
              </c:ext>
            </c:extLst>
          </c:dPt>
          <c:dPt>
            <c:idx val="12"/>
            <c:invertIfNegative val="0"/>
            <c:bubble3D val="0"/>
            <c:spPr>
              <a:solidFill>
                <a:srgbClr val="7C878E"/>
              </a:solidFill>
              <a:ln>
                <a:noFill/>
              </a:ln>
              <a:effectLst/>
            </c:spPr>
            <c:extLst>
              <c:ext xmlns:c16="http://schemas.microsoft.com/office/drawing/2014/chart" uri="{C3380CC4-5D6E-409C-BE32-E72D297353CC}">
                <c16:uniqueId val="{00000019-9FF8-4DEE-893C-46669F59528D}"/>
              </c:ext>
            </c:extLst>
          </c:dPt>
          <c:dPt>
            <c:idx val="13"/>
            <c:invertIfNegative val="0"/>
            <c:bubble3D val="0"/>
            <c:spPr>
              <a:solidFill>
                <a:srgbClr val="FBBB27"/>
              </a:solidFill>
              <a:ln>
                <a:noFill/>
              </a:ln>
              <a:effectLst/>
            </c:spPr>
            <c:extLst>
              <c:ext xmlns:c16="http://schemas.microsoft.com/office/drawing/2014/chart" uri="{C3380CC4-5D6E-409C-BE32-E72D297353CC}">
                <c16:uniqueId val="{0000001B-9FF8-4DEE-893C-46669F59528D}"/>
              </c:ext>
            </c:extLst>
          </c:dPt>
          <c:dPt>
            <c:idx val="14"/>
            <c:invertIfNegative val="0"/>
            <c:bubble3D val="0"/>
            <c:spPr>
              <a:solidFill>
                <a:srgbClr val="7C878E"/>
              </a:solidFill>
              <a:ln>
                <a:noFill/>
              </a:ln>
              <a:effectLst/>
            </c:spPr>
            <c:extLst>
              <c:ext xmlns:c16="http://schemas.microsoft.com/office/drawing/2014/chart" uri="{C3380CC4-5D6E-409C-BE32-E72D297353CC}">
                <c16:uniqueId val="{0000001D-9FF8-4DEE-893C-46669F59528D}"/>
              </c:ext>
            </c:extLst>
          </c:dPt>
          <c:dPt>
            <c:idx val="15"/>
            <c:invertIfNegative val="0"/>
            <c:bubble3D val="0"/>
            <c:spPr>
              <a:solidFill>
                <a:srgbClr val="7C878E"/>
              </a:solidFill>
              <a:ln>
                <a:noFill/>
              </a:ln>
              <a:effectLst/>
            </c:spPr>
            <c:extLst>
              <c:ext xmlns:c16="http://schemas.microsoft.com/office/drawing/2014/chart" uri="{C3380CC4-5D6E-409C-BE32-E72D297353CC}">
                <c16:uniqueId val="{0000001F-9FF8-4DEE-893C-46669F59528D}"/>
              </c:ext>
            </c:extLst>
          </c:dPt>
          <c:dPt>
            <c:idx val="16"/>
            <c:invertIfNegative val="0"/>
            <c:bubble3D val="0"/>
            <c:spPr>
              <a:solidFill>
                <a:srgbClr val="7C878E"/>
              </a:solidFill>
              <a:ln>
                <a:noFill/>
              </a:ln>
              <a:effectLst/>
            </c:spPr>
            <c:extLst>
              <c:ext xmlns:c16="http://schemas.microsoft.com/office/drawing/2014/chart" uri="{C3380CC4-5D6E-409C-BE32-E72D297353CC}">
                <c16:uniqueId val="{00000021-9FF8-4DEE-893C-46669F59528D}"/>
              </c:ext>
            </c:extLst>
          </c:dPt>
          <c:dPt>
            <c:idx val="17"/>
            <c:invertIfNegative val="0"/>
            <c:bubble3D val="0"/>
            <c:spPr>
              <a:solidFill>
                <a:srgbClr val="7C878E"/>
              </a:solidFill>
              <a:ln>
                <a:noFill/>
              </a:ln>
              <a:effectLst/>
            </c:spPr>
            <c:extLst>
              <c:ext xmlns:c16="http://schemas.microsoft.com/office/drawing/2014/chart" uri="{C3380CC4-5D6E-409C-BE32-E72D297353CC}">
                <c16:uniqueId val="{00000023-9FF8-4DEE-893C-46669F59528D}"/>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'F44'!$A$6:$A$24</c:f>
              <c:strCache>
                <c:ptCount val="19"/>
                <c:pt idx="0">
                  <c:v>Michoacán</c:v>
                </c:pt>
                <c:pt idx="1">
                  <c:v>Veracruz</c:v>
                </c:pt>
                <c:pt idx="2">
                  <c:v>Yucatán</c:v>
                </c:pt>
                <c:pt idx="3">
                  <c:v>Sinaloa</c:v>
                </c:pt>
                <c:pt idx="4">
                  <c:v>Durango</c:v>
                </c:pt>
                <c:pt idx="5">
                  <c:v>Aguascalientes</c:v>
                </c:pt>
                <c:pt idx="6">
                  <c:v>Ciudad de México</c:v>
                </c:pt>
                <c:pt idx="7">
                  <c:v>San Luis Potosí</c:v>
                </c:pt>
                <c:pt idx="8">
                  <c:v>Puebla</c:v>
                </c:pt>
                <c:pt idx="9">
                  <c:v>Querétaro</c:v>
                </c:pt>
                <c:pt idx="10">
                  <c:v>Estado de México</c:v>
                </c:pt>
                <c:pt idx="11">
                  <c:v>Guanajuato</c:v>
                </c:pt>
                <c:pt idx="12">
                  <c:v>Sonora</c:v>
                </c:pt>
                <c:pt idx="13">
                  <c:v>Jalisco</c:v>
                </c:pt>
                <c:pt idx="14">
                  <c:v>Tamaulipas</c:v>
                </c:pt>
                <c:pt idx="15">
                  <c:v>Coahuila</c:v>
                </c:pt>
                <c:pt idx="16">
                  <c:v>Chihuahua</c:v>
                </c:pt>
                <c:pt idx="17">
                  <c:v>Nuevo León</c:v>
                </c:pt>
                <c:pt idx="18">
                  <c:v>Baja California</c:v>
                </c:pt>
              </c:strCache>
            </c:strRef>
          </c:cat>
          <c:val>
            <c:numRef>
              <c:f>'F44'!$B$6:$B$24</c:f>
              <c:numCache>
                <c:formatCode>0.0</c:formatCode>
                <c:ptCount val="19"/>
                <c:pt idx="0">
                  <c:v>0.4</c:v>
                </c:pt>
                <c:pt idx="1">
                  <c:v>0.8</c:v>
                </c:pt>
                <c:pt idx="2">
                  <c:v>0.9</c:v>
                </c:pt>
                <c:pt idx="3">
                  <c:v>1</c:v>
                </c:pt>
                <c:pt idx="4">
                  <c:v>1.2</c:v>
                </c:pt>
                <c:pt idx="5">
                  <c:v>1.4</c:v>
                </c:pt>
                <c:pt idx="6">
                  <c:v>2.1</c:v>
                </c:pt>
                <c:pt idx="7">
                  <c:v>2.6</c:v>
                </c:pt>
                <c:pt idx="8">
                  <c:v>2.9</c:v>
                </c:pt>
                <c:pt idx="9">
                  <c:v>3.5</c:v>
                </c:pt>
                <c:pt idx="10">
                  <c:v>4.5</c:v>
                </c:pt>
                <c:pt idx="11">
                  <c:v>5.7</c:v>
                </c:pt>
                <c:pt idx="12">
                  <c:v>5.8</c:v>
                </c:pt>
                <c:pt idx="13">
                  <c:v>6.3</c:v>
                </c:pt>
                <c:pt idx="14">
                  <c:v>6.7</c:v>
                </c:pt>
                <c:pt idx="15">
                  <c:v>7</c:v>
                </c:pt>
                <c:pt idx="16">
                  <c:v>9.4</c:v>
                </c:pt>
                <c:pt idx="17">
                  <c:v>12.2</c:v>
                </c:pt>
                <c:pt idx="18">
                  <c:v>18.2</c:v>
                </c:pt>
              </c:numCache>
            </c:numRef>
          </c:val>
          <c:extLst>
            <c:ext xmlns:c16="http://schemas.microsoft.com/office/drawing/2014/chart" uri="{C3380CC4-5D6E-409C-BE32-E72D297353CC}">
              <c16:uniqueId val="{00000024-9FF8-4DEE-893C-46669F59528D}"/>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'F45'!$C$5</c:f>
              <c:strCache>
                <c:ptCount val="1"/>
                <c:pt idx="0">
                  <c:v>Personal ocupado</c:v>
                </c:pt>
              </c:strCache>
            </c:strRef>
          </c:tx>
          <c:spPr>
            <a:solidFill>
              <a:srgbClr val="C9D0D6"/>
            </a:solidFill>
            <a:ln>
              <a:noFill/>
            </a:ln>
            <a:effectLst/>
          </c:spPr>
          <c:invertIfNegative val="0"/>
          <c:dPt>
            <c:idx val="1"/>
            <c:invertIfNegative val="0"/>
            <c:bubble3D val="0"/>
            <c:spPr>
              <a:solidFill>
                <a:srgbClr val="7C878E"/>
              </a:solidFill>
              <a:ln>
                <a:noFill/>
              </a:ln>
              <a:effectLst/>
            </c:spPr>
            <c:extLst>
              <c:ext xmlns:c16="http://schemas.microsoft.com/office/drawing/2014/chart" uri="{C3380CC4-5D6E-409C-BE32-E72D297353CC}">
                <c16:uniqueId val="{00000001-999D-4E9A-A292-9483CA646048}"/>
              </c:ext>
            </c:extLst>
          </c:dPt>
          <c:dPt>
            <c:idx val="13"/>
            <c:invertIfNegative val="0"/>
            <c:bubble3D val="0"/>
            <c:spPr>
              <a:solidFill>
                <a:srgbClr val="7C878E"/>
              </a:solidFill>
              <a:ln>
                <a:noFill/>
              </a:ln>
              <a:effectLst/>
            </c:spPr>
            <c:extLst>
              <c:ext xmlns:c16="http://schemas.microsoft.com/office/drawing/2014/chart" uri="{C3380CC4-5D6E-409C-BE32-E72D297353CC}">
                <c16:uniqueId val="{00000003-999D-4E9A-A292-9483CA646048}"/>
              </c:ext>
            </c:extLst>
          </c:dPt>
          <c:dPt>
            <c:idx val="25"/>
            <c:invertIfNegative val="0"/>
            <c:bubble3D val="0"/>
            <c:spPr>
              <a:solidFill>
                <a:srgbClr val="7C878E"/>
              </a:solidFill>
              <a:ln>
                <a:noFill/>
              </a:ln>
              <a:effectLst/>
            </c:spPr>
            <c:extLst>
              <c:ext xmlns:c16="http://schemas.microsoft.com/office/drawing/2014/chart" uri="{C3380CC4-5D6E-409C-BE32-E72D297353CC}">
                <c16:uniqueId val="{00000005-999D-4E9A-A292-9483CA646048}"/>
              </c:ext>
            </c:extLst>
          </c:dPt>
          <c:dPt>
            <c:idx val="37"/>
            <c:invertIfNegative val="0"/>
            <c:bubble3D val="0"/>
            <c:spPr>
              <a:solidFill>
                <a:srgbClr val="7C878E"/>
              </a:solidFill>
              <a:ln>
                <a:noFill/>
              </a:ln>
              <a:effectLst/>
            </c:spPr>
            <c:extLst>
              <c:ext xmlns:c16="http://schemas.microsoft.com/office/drawing/2014/chart" uri="{C3380CC4-5D6E-409C-BE32-E72D297353CC}">
                <c16:uniqueId val="{00000007-999D-4E9A-A292-9483CA646048}"/>
              </c:ext>
            </c:extLst>
          </c:dPt>
          <c:dPt>
            <c:idx val="49"/>
            <c:invertIfNegative val="0"/>
            <c:bubble3D val="0"/>
            <c:spPr>
              <a:solidFill>
                <a:srgbClr val="7C878E"/>
              </a:solidFill>
              <a:ln>
                <a:noFill/>
              </a:ln>
              <a:effectLst/>
            </c:spPr>
            <c:extLst>
              <c:ext xmlns:c16="http://schemas.microsoft.com/office/drawing/2014/chart" uri="{C3380CC4-5D6E-409C-BE32-E72D297353CC}">
                <c16:uniqueId val="{00000009-999D-4E9A-A292-9483CA646048}"/>
              </c:ext>
            </c:extLst>
          </c:dPt>
          <c:dPt>
            <c:idx val="61"/>
            <c:invertIfNegative val="0"/>
            <c:bubble3D val="0"/>
            <c:spPr>
              <a:solidFill>
                <a:srgbClr val="7C878E"/>
              </a:solidFill>
              <a:ln>
                <a:noFill/>
              </a:ln>
              <a:effectLst/>
            </c:spPr>
            <c:extLst>
              <c:ext xmlns:c16="http://schemas.microsoft.com/office/drawing/2014/chart" uri="{C3380CC4-5D6E-409C-BE32-E72D297353CC}">
                <c16:uniqueId val="{0000000B-999D-4E9A-A292-9483CA646048}"/>
              </c:ext>
            </c:extLst>
          </c:dPt>
          <c:dPt>
            <c:idx val="73"/>
            <c:invertIfNegative val="0"/>
            <c:bubble3D val="0"/>
            <c:spPr>
              <a:solidFill>
                <a:srgbClr val="FBBB27"/>
              </a:solidFill>
              <a:ln>
                <a:noFill/>
              </a:ln>
              <a:effectLst/>
            </c:spPr>
            <c:extLst>
              <c:ext xmlns:c16="http://schemas.microsoft.com/office/drawing/2014/chart" uri="{C3380CC4-5D6E-409C-BE32-E72D297353CC}">
                <c16:uniqueId val="{0000000D-999D-4E9A-A292-9483CA646048}"/>
              </c:ext>
            </c:extLst>
          </c:dPt>
          <c:cat>
            <c:multiLvlStrRef>
              <c:f>'F45'!$A$6:$B$79</c:f>
              <c:multiLvlStrCache>
                <c:ptCount val="7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lvl>
                <c:lvl>
                  <c:pt idx="0">
                    <c:v>2013</c:v>
                  </c:pt>
                  <c:pt idx="12">
                    <c:v>2014</c:v>
                  </c:pt>
                  <c:pt idx="24">
                    <c:v>2015</c:v>
                  </c:pt>
                  <c:pt idx="36">
                    <c:v>2016</c:v>
                  </c:pt>
                  <c:pt idx="48">
                    <c:v>2017</c:v>
                  </c:pt>
                  <c:pt idx="60">
                    <c:v>2018</c:v>
                  </c:pt>
                  <c:pt idx="72">
                    <c:v>2019</c:v>
                  </c:pt>
                </c:lvl>
              </c:multiLvlStrCache>
            </c:multiLvlStrRef>
          </c:cat>
          <c:val>
            <c:numRef>
              <c:f>'F45'!$C$6:$C$79</c:f>
              <c:numCache>
                <c:formatCode>#,##0</c:formatCode>
                <c:ptCount val="74"/>
                <c:pt idx="0">
                  <c:v>132542</c:v>
                </c:pt>
                <c:pt idx="1">
                  <c:v>132003</c:v>
                </c:pt>
                <c:pt idx="2">
                  <c:v>134911</c:v>
                </c:pt>
                <c:pt idx="3">
                  <c:v>135436</c:v>
                </c:pt>
                <c:pt idx="4">
                  <c:v>137183</c:v>
                </c:pt>
                <c:pt idx="5">
                  <c:v>137311</c:v>
                </c:pt>
                <c:pt idx="6">
                  <c:v>135598</c:v>
                </c:pt>
                <c:pt idx="7">
                  <c:v>135693</c:v>
                </c:pt>
                <c:pt idx="8">
                  <c:v>135379</c:v>
                </c:pt>
                <c:pt idx="9">
                  <c:v>137228</c:v>
                </c:pt>
                <c:pt idx="10">
                  <c:v>136598</c:v>
                </c:pt>
                <c:pt idx="11">
                  <c:v>137134</c:v>
                </c:pt>
                <c:pt idx="12">
                  <c:v>137068</c:v>
                </c:pt>
                <c:pt idx="13">
                  <c:v>138202</c:v>
                </c:pt>
                <c:pt idx="14">
                  <c:v>135755</c:v>
                </c:pt>
                <c:pt idx="15">
                  <c:v>135620</c:v>
                </c:pt>
                <c:pt idx="16">
                  <c:v>135760</c:v>
                </c:pt>
                <c:pt idx="17">
                  <c:v>135146</c:v>
                </c:pt>
                <c:pt idx="18">
                  <c:v>133261</c:v>
                </c:pt>
                <c:pt idx="19">
                  <c:v>136395</c:v>
                </c:pt>
                <c:pt idx="20">
                  <c:v>138072</c:v>
                </c:pt>
                <c:pt idx="21">
                  <c:v>138343</c:v>
                </c:pt>
                <c:pt idx="22">
                  <c:v>140999</c:v>
                </c:pt>
                <c:pt idx="23">
                  <c:v>138657</c:v>
                </c:pt>
                <c:pt idx="24">
                  <c:v>138297</c:v>
                </c:pt>
                <c:pt idx="25">
                  <c:v>135299</c:v>
                </c:pt>
                <c:pt idx="26">
                  <c:v>136376</c:v>
                </c:pt>
                <c:pt idx="27">
                  <c:v>137921</c:v>
                </c:pt>
                <c:pt idx="28">
                  <c:v>138944</c:v>
                </c:pt>
                <c:pt idx="29">
                  <c:v>141006</c:v>
                </c:pt>
                <c:pt idx="30">
                  <c:v>141101</c:v>
                </c:pt>
                <c:pt idx="31">
                  <c:v>140867</c:v>
                </c:pt>
                <c:pt idx="32">
                  <c:v>143124</c:v>
                </c:pt>
                <c:pt idx="33">
                  <c:v>145017</c:v>
                </c:pt>
                <c:pt idx="34">
                  <c:v>146837</c:v>
                </c:pt>
                <c:pt idx="35">
                  <c:v>148110</c:v>
                </c:pt>
                <c:pt idx="36">
                  <c:v>143355</c:v>
                </c:pt>
                <c:pt idx="37">
                  <c:v>144166</c:v>
                </c:pt>
                <c:pt idx="38">
                  <c:v>145207</c:v>
                </c:pt>
                <c:pt idx="39">
                  <c:v>147078</c:v>
                </c:pt>
                <c:pt idx="40">
                  <c:v>145950</c:v>
                </c:pt>
                <c:pt idx="41">
                  <c:v>148723</c:v>
                </c:pt>
                <c:pt idx="42">
                  <c:v>147632</c:v>
                </c:pt>
                <c:pt idx="43">
                  <c:v>152741</c:v>
                </c:pt>
                <c:pt idx="44">
                  <c:v>156454</c:v>
                </c:pt>
                <c:pt idx="45">
                  <c:v>162705</c:v>
                </c:pt>
                <c:pt idx="46">
                  <c:v>166273</c:v>
                </c:pt>
                <c:pt idx="47">
                  <c:v>167561</c:v>
                </c:pt>
                <c:pt idx="48">
                  <c:v>166202</c:v>
                </c:pt>
                <c:pt idx="49">
                  <c:v>165255</c:v>
                </c:pt>
                <c:pt idx="50">
                  <c:v>169563</c:v>
                </c:pt>
                <c:pt idx="51">
                  <c:v>169234</c:v>
                </c:pt>
                <c:pt idx="52">
                  <c:v>167441</c:v>
                </c:pt>
                <c:pt idx="53">
                  <c:v>167945</c:v>
                </c:pt>
                <c:pt idx="54">
                  <c:v>169689</c:v>
                </c:pt>
                <c:pt idx="55">
                  <c:v>169933</c:v>
                </c:pt>
                <c:pt idx="56">
                  <c:v>171982</c:v>
                </c:pt>
                <c:pt idx="57">
                  <c:v>175631</c:v>
                </c:pt>
                <c:pt idx="58">
                  <c:v>177347</c:v>
                </c:pt>
                <c:pt idx="59">
                  <c:v>179261</c:v>
                </c:pt>
                <c:pt idx="60">
                  <c:v>175560</c:v>
                </c:pt>
                <c:pt idx="61">
                  <c:v>175111</c:v>
                </c:pt>
                <c:pt idx="62">
                  <c:v>175854</c:v>
                </c:pt>
                <c:pt idx="63">
                  <c:v>177884</c:v>
                </c:pt>
                <c:pt idx="64">
                  <c:v>180730</c:v>
                </c:pt>
                <c:pt idx="65">
                  <c:v>182595</c:v>
                </c:pt>
                <c:pt idx="66">
                  <c:v>185563</c:v>
                </c:pt>
                <c:pt idx="67">
                  <c:v>188966</c:v>
                </c:pt>
                <c:pt idx="68">
                  <c:v>192371</c:v>
                </c:pt>
                <c:pt idx="69">
                  <c:v>194536</c:v>
                </c:pt>
                <c:pt idx="70">
                  <c:v>194720</c:v>
                </c:pt>
                <c:pt idx="71">
                  <c:v>195275</c:v>
                </c:pt>
                <c:pt idx="72">
                  <c:v>195653</c:v>
                </c:pt>
                <c:pt idx="73">
                  <c:v>195633</c:v>
                </c:pt>
              </c:numCache>
            </c:numRef>
          </c:val>
          <c:extLst>
            <c:ext xmlns:c16="http://schemas.microsoft.com/office/drawing/2014/chart" uri="{C3380CC4-5D6E-409C-BE32-E72D297353CC}">
              <c16:uniqueId val="{0000000E-999D-4E9A-A292-9483CA646048}"/>
            </c:ext>
          </c:extLst>
        </c:ser>
        <c:dLbls>
          <c:showLegendKey val="0"/>
          <c:showVal val="0"/>
          <c:showCatName val="0"/>
          <c:showSerName val="0"/>
          <c:showPercent val="0"/>
          <c:showBubbleSize val="0"/>
        </c:dLbls>
        <c:gapWidth val="50"/>
        <c:overlap val="-27"/>
        <c:axId val="540025024"/>
        <c:axId val="540032240"/>
      </c:barChart>
      <c:lineChart>
        <c:grouping val="standard"/>
        <c:varyColors val="0"/>
        <c:ser>
          <c:idx val="1"/>
          <c:order val="1"/>
          <c:tx>
            <c:strRef>
              <c:f>'F45'!$D$5</c:f>
              <c:strCache>
                <c:ptCount val="1"/>
                <c:pt idx="0">
                  <c:v>Promedio</c:v>
                </c:pt>
              </c:strCache>
            </c:strRef>
          </c:tx>
          <c:spPr>
            <a:ln w="28575" cap="rnd">
              <a:solidFill>
                <a:srgbClr val="B69630"/>
              </a:solidFill>
              <a:round/>
            </a:ln>
            <a:effectLst/>
          </c:spPr>
          <c:marker>
            <c:symbol val="none"/>
          </c:marker>
          <c:cat>
            <c:multiLvlStrRef>
              <c:f>'F45'!$A$6:$B$79</c:f>
              <c:multiLvlStrCache>
                <c:ptCount val="7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lvl>
                <c:lvl>
                  <c:pt idx="0">
                    <c:v>2013</c:v>
                  </c:pt>
                  <c:pt idx="12">
                    <c:v>2014</c:v>
                  </c:pt>
                  <c:pt idx="24">
                    <c:v>2015</c:v>
                  </c:pt>
                  <c:pt idx="36">
                    <c:v>2016</c:v>
                  </c:pt>
                  <c:pt idx="48">
                    <c:v>2017</c:v>
                  </c:pt>
                  <c:pt idx="60">
                    <c:v>2018</c:v>
                  </c:pt>
                  <c:pt idx="72">
                    <c:v>2019</c:v>
                  </c:pt>
                </c:lvl>
              </c:multiLvlStrCache>
            </c:multiLvlStrRef>
          </c:cat>
          <c:val>
            <c:numRef>
              <c:f>'F45'!$D$6:$D$79</c:f>
              <c:numCache>
                <c:formatCode>#,##0</c:formatCode>
                <c:ptCount val="74"/>
                <c:pt idx="0">
                  <c:v>125560</c:v>
                </c:pt>
                <c:pt idx="1">
                  <c:v>126180</c:v>
                </c:pt>
                <c:pt idx="2">
                  <c:v>126844</c:v>
                </c:pt>
                <c:pt idx="3">
                  <c:v>127707</c:v>
                </c:pt>
                <c:pt idx="4">
                  <c:v>128808</c:v>
                </c:pt>
                <c:pt idx="5">
                  <c:v>129765</c:v>
                </c:pt>
                <c:pt idx="6">
                  <c:v>130719</c:v>
                </c:pt>
                <c:pt idx="7">
                  <c:v>131835</c:v>
                </c:pt>
                <c:pt idx="8">
                  <c:v>132891</c:v>
                </c:pt>
                <c:pt idx="9">
                  <c:v>133881</c:v>
                </c:pt>
                <c:pt idx="10">
                  <c:v>134732</c:v>
                </c:pt>
                <c:pt idx="11">
                  <c:v>135585</c:v>
                </c:pt>
                <c:pt idx="12">
                  <c:v>135962</c:v>
                </c:pt>
                <c:pt idx="13">
                  <c:v>136478</c:v>
                </c:pt>
                <c:pt idx="14">
                  <c:v>136549</c:v>
                </c:pt>
                <c:pt idx="15">
                  <c:v>136564</c:v>
                </c:pt>
                <c:pt idx="16">
                  <c:v>136446</c:v>
                </c:pt>
                <c:pt idx="17">
                  <c:v>136265</c:v>
                </c:pt>
                <c:pt idx="18">
                  <c:v>136070</c:v>
                </c:pt>
                <c:pt idx="19">
                  <c:v>136129</c:v>
                </c:pt>
                <c:pt idx="20">
                  <c:v>136353</c:v>
                </c:pt>
                <c:pt idx="21">
                  <c:v>136446</c:v>
                </c:pt>
                <c:pt idx="22">
                  <c:v>136813</c:v>
                </c:pt>
                <c:pt idx="23">
                  <c:v>136940</c:v>
                </c:pt>
                <c:pt idx="24">
                  <c:v>137042</c:v>
                </c:pt>
                <c:pt idx="25">
                  <c:v>136800</c:v>
                </c:pt>
                <c:pt idx="26">
                  <c:v>136852</c:v>
                </c:pt>
                <c:pt idx="27">
                  <c:v>137044</c:v>
                </c:pt>
                <c:pt idx="28">
                  <c:v>137309</c:v>
                </c:pt>
                <c:pt idx="29">
                  <c:v>137798</c:v>
                </c:pt>
                <c:pt idx="30">
                  <c:v>138451</c:v>
                </c:pt>
                <c:pt idx="31">
                  <c:v>138824</c:v>
                </c:pt>
                <c:pt idx="32">
                  <c:v>139244</c:v>
                </c:pt>
                <c:pt idx="33">
                  <c:v>139801</c:v>
                </c:pt>
                <c:pt idx="34">
                  <c:v>140287</c:v>
                </c:pt>
                <c:pt idx="35">
                  <c:v>141075</c:v>
                </c:pt>
                <c:pt idx="36">
                  <c:v>141496</c:v>
                </c:pt>
                <c:pt idx="37">
                  <c:v>142235</c:v>
                </c:pt>
                <c:pt idx="38">
                  <c:v>142971</c:v>
                </c:pt>
                <c:pt idx="39">
                  <c:v>143734</c:v>
                </c:pt>
                <c:pt idx="40">
                  <c:v>144318</c:v>
                </c:pt>
                <c:pt idx="41">
                  <c:v>144961</c:v>
                </c:pt>
                <c:pt idx="42">
                  <c:v>145506</c:v>
                </c:pt>
                <c:pt idx="43">
                  <c:v>146495</c:v>
                </c:pt>
                <c:pt idx="44">
                  <c:v>147606</c:v>
                </c:pt>
                <c:pt idx="45">
                  <c:v>149080</c:v>
                </c:pt>
                <c:pt idx="46">
                  <c:v>150700</c:v>
                </c:pt>
                <c:pt idx="47">
                  <c:v>152320</c:v>
                </c:pt>
                <c:pt idx="48">
                  <c:v>154224</c:v>
                </c:pt>
                <c:pt idx="49">
                  <c:v>155982</c:v>
                </c:pt>
                <c:pt idx="50">
                  <c:v>158011</c:v>
                </c:pt>
                <c:pt idx="51">
                  <c:v>159858</c:v>
                </c:pt>
                <c:pt idx="52">
                  <c:v>161649</c:v>
                </c:pt>
                <c:pt idx="53">
                  <c:v>163250</c:v>
                </c:pt>
                <c:pt idx="54">
                  <c:v>165089</c:v>
                </c:pt>
                <c:pt idx="55">
                  <c:v>166521</c:v>
                </c:pt>
                <c:pt idx="56">
                  <c:v>167815</c:v>
                </c:pt>
                <c:pt idx="57">
                  <c:v>168892</c:v>
                </c:pt>
                <c:pt idx="58">
                  <c:v>169815</c:v>
                </c:pt>
                <c:pt idx="59">
                  <c:v>170790</c:v>
                </c:pt>
                <c:pt idx="60">
                  <c:v>171570</c:v>
                </c:pt>
                <c:pt idx="61">
                  <c:v>172391</c:v>
                </c:pt>
                <c:pt idx="62">
                  <c:v>172916</c:v>
                </c:pt>
                <c:pt idx="63">
                  <c:v>173636</c:v>
                </c:pt>
                <c:pt idx="64">
                  <c:v>174744</c:v>
                </c:pt>
                <c:pt idx="65">
                  <c:v>175965</c:v>
                </c:pt>
                <c:pt idx="66">
                  <c:v>177288</c:v>
                </c:pt>
                <c:pt idx="67">
                  <c:v>178874</c:v>
                </c:pt>
                <c:pt idx="68">
                  <c:v>180573</c:v>
                </c:pt>
                <c:pt idx="69">
                  <c:v>182148</c:v>
                </c:pt>
                <c:pt idx="70">
                  <c:v>183596</c:v>
                </c:pt>
                <c:pt idx="71">
                  <c:v>184930</c:v>
                </c:pt>
                <c:pt idx="72">
                  <c:v>186605</c:v>
                </c:pt>
                <c:pt idx="73">
                  <c:v>188315</c:v>
                </c:pt>
              </c:numCache>
            </c:numRef>
          </c:val>
          <c:smooth val="0"/>
          <c:extLst>
            <c:ext xmlns:c16="http://schemas.microsoft.com/office/drawing/2014/chart" uri="{C3380CC4-5D6E-409C-BE32-E72D297353CC}">
              <c16:uniqueId val="{0000000F-999D-4E9A-A292-9483CA646048}"/>
            </c:ext>
          </c:extLst>
        </c:ser>
        <c:dLbls>
          <c:showLegendKey val="0"/>
          <c:showVal val="0"/>
          <c:showCatName val="0"/>
          <c:showSerName val="0"/>
          <c:showPercent val="0"/>
          <c:showBubbleSize val="0"/>
        </c:dLbls>
        <c:marker val="1"/>
        <c:smooth val="0"/>
        <c:axId val="540025024"/>
        <c:axId val="540032240"/>
      </c:line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majorGridlines>
          <c:spPr>
            <a:ln w="9525" cap="flat" cmpd="sng" algn="ctr">
              <a:solidFill>
                <a:srgbClr val="D9D9D9"/>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79474229067979"/>
          <c:y val="2.1188664976200009E-2"/>
          <c:w val="0.73198879024584074"/>
          <c:h val="0.94858312202500106"/>
        </c:manualLayout>
      </c:layout>
      <c:barChart>
        <c:barDir val="bar"/>
        <c:grouping val="clustered"/>
        <c:varyColors val="0"/>
        <c:ser>
          <c:idx val="0"/>
          <c:order val="0"/>
          <c:spPr>
            <a:solidFill>
              <a:schemeClr val="bg1">
                <a:lumMod val="50000"/>
              </a:schemeClr>
            </a:solidFill>
          </c:spPr>
          <c:invertIfNegative val="0"/>
          <c:dPt>
            <c:idx val="26"/>
            <c:invertIfNegative val="0"/>
            <c:bubble3D val="0"/>
            <c:spPr>
              <a:solidFill>
                <a:srgbClr val="FFC000"/>
              </a:solidFill>
            </c:spPr>
            <c:extLst>
              <c:ext xmlns:c16="http://schemas.microsoft.com/office/drawing/2014/chart" uri="{C3380CC4-5D6E-409C-BE32-E72D297353CC}">
                <c16:uniqueId val="{00000001-2482-4426-BD66-3CDC834E2319}"/>
              </c:ext>
            </c:extLst>
          </c:dPt>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F.4!$A$7:$A$38</c:f>
              <c:strCache>
                <c:ptCount val="32"/>
                <c:pt idx="0">
                  <c:v>Campeche</c:v>
                </c:pt>
                <c:pt idx="1">
                  <c:v>Tabasco</c:v>
                </c:pt>
                <c:pt idx="2">
                  <c:v>Chiapas</c:v>
                </c:pt>
                <c:pt idx="3">
                  <c:v>Tlaxcala</c:v>
                </c:pt>
                <c:pt idx="4">
                  <c:v>Veracruz </c:v>
                </c:pt>
                <c:pt idx="5">
                  <c:v>Zacatecas</c:v>
                </c:pt>
                <c:pt idx="6">
                  <c:v>Oaxaca</c:v>
                </c:pt>
                <c:pt idx="7">
                  <c:v>Durango</c:v>
                </c:pt>
                <c:pt idx="8">
                  <c:v>Tamaulipas</c:v>
                </c:pt>
                <c:pt idx="9">
                  <c:v>Guerrero</c:v>
                </c:pt>
                <c:pt idx="10">
                  <c:v>Morelos</c:v>
                </c:pt>
                <c:pt idx="11">
                  <c:v>Puebla</c:v>
                </c:pt>
                <c:pt idx="12">
                  <c:v>Coahuila</c:v>
                </c:pt>
                <c:pt idx="13">
                  <c:v>Sonora</c:v>
                </c:pt>
                <c:pt idx="14">
                  <c:v>Estado de México</c:v>
                </c:pt>
                <c:pt idx="15">
                  <c:v>Colima</c:v>
                </c:pt>
                <c:pt idx="16">
                  <c:v>Hidalgo</c:v>
                </c:pt>
                <c:pt idx="17">
                  <c:v>Michoacán </c:v>
                </c:pt>
                <c:pt idx="18">
                  <c:v>Nayarit</c:v>
                </c:pt>
                <c:pt idx="19">
                  <c:v>Ciudad de México</c:v>
                </c:pt>
                <c:pt idx="20">
                  <c:v>Nuevo León</c:v>
                </c:pt>
                <c:pt idx="21">
                  <c:v>Yucatán</c:v>
                </c:pt>
                <c:pt idx="22">
                  <c:v>San Luis Potosí</c:v>
                </c:pt>
                <c:pt idx="23">
                  <c:v>Baja California</c:v>
                </c:pt>
                <c:pt idx="24">
                  <c:v>Sinaloa</c:v>
                </c:pt>
                <c:pt idx="25">
                  <c:v>Chihuahua</c:v>
                </c:pt>
                <c:pt idx="26">
                  <c:v>Jalisco</c:v>
                </c:pt>
                <c:pt idx="27">
                  <c:v>Guanajuato</c:v>
                </c:pt>
                <c:pt idx="28">
                  <c:v>Querétaro </c:v>
                </c:pt>
                <c:pt idx="29">
                  <c:v>Quintana Roo</c:v>
                </c:pt>
                <c:pt idx="30">
                  <c:v>Aguascalientes</c:v>
                </c:pt>
                <c:pt idx="31">
                  <c:v>Baja California Sur</c:v>
                </c:pt>
              </c:strCache>
            </c:strRef>
          </c:cat>
          <c:val>
            <c:numRef>
              <c:f>F.4!$B$7:$B$38</c:f>
              <c:numCache>
                <c:formatCode>0.0</c:formatCode>
                <c:ptCount val="32"/>
                <c:pt idx="0">
                  <c:v>-28.416000000000011</c:v>
                </c:pt>
                <c:pt idx="1">
                  <c:v>-22.50492563834311</c:v>
                </c:pt>
                <c:pt idx="2">
                  <c:v>-3.8856705205378006</c:v>
                </c:pt>
                <c:pt idx="3">
                  <c:v>2.9798301879490054</c:v>
                </c:pt>
                <c:pt idx="4">
                  <c:v>3.4214285360539947</c:v>
                </c:pt>
                <c:pt idx="5">
                  <c:v>4.4262541226229928</c:v>
                </c:pt>
                <c:pt idx="6">
                  <c:v>6.0594183495391007</c:v>
                </c:pt>
                <c:pt idx="7">
                  <c:v>8.2807871893280947</c:v>
                </c:pt>
                <c:pt idx="8">
                  <c:v>8.6944796880058988</c:v>
                </c:pt>
                <c:pt idx="9">
                  <c:v>10.841533527965993</c:v>
                </c:pt>
                <c:pt idx="10">
                  <c:v>13.0530796923168</c:v>
                </c:pt>
                <c:pt idx="11">
                  <c:v>13.931270911669998</c:v>
                </c:pt>
                <c:pt idx="12">
                  <c:v>14.274937904872004</c:v>
                </c:pt>
                <c:pt idx="13">
                  <c:v>15.584923174056314</c:v>
                </c:pt>
                <c:pt idx="14">
                  <c:v>15.896631508718997</c:v>
                </c:pt>
                <c:pt idx="15">
                  <c:v>16.938024033592697</c:v>
                </c:pt>
                <c:pt idx="16">
                  <c:v>17.420239027625698</c:v>
                </c:pt>
                <c:pt idx="17">
                  <c:v>17.993620243313998</c:v>
                </c:pt>
                <c:pt idx="18">
                  <c:v>17.998244421601996</c:v>
                </c:pt>
                <c:pt idx="19">
                  <c:v>18.640172525831701</c:v>
                </c:pt>
                <c:pt idx="20">
                  <c:v>19.223045942175304</c:v>
                </c:pt>
                <c:pt idx="21">
                  <c:v>20.094645756155401</c:v>
                </c:pt>
                <c:pt idx="22">
                  <c:v>20.691630981467</c:v>
                </c:pt>
                <c:pt idx="23">
                  <c:v>21.189119168748604</c:v>
                </c:pt>
                <c:pt idx="24">
                  <c:v>21.273889216127699</c:v>
                </c:pt>
                <c:pt idx="25">
                  <c:v>22.064786614686398</c:v>
                </c:pt>
                <c:pt idx="26">
                  <c:v>23.6059252244346</c:v>
                </c:pt>
                <c:pt idx="27">
                  <c:v>25.856142792754298</c:v>
                </c:pt>
                <c:pt idx="28">
                  <c:v>29.341085111444301</c:v>
                </c:pt>
                <c:pt idx="29">
                  <c:v>31.273017096416893</c:v>
                </c:pt>
                <c:pt idx="30">
                  <c:v>41.987569970614899</c:v>
                </c:pt>
                <c:pt idx="31">
                  <c:v>49.973586299844996</c:v>
                </c:pt>
              </c:numCache>
            </c:numRef>
          </c:val>
          <c:extLst>
            <c:ext xmlns:c16="http://schemas.microsoft.com/office/drawing/2014/chart" uri="{C3380CC4-5D6E-409C-BE32-E72D297353CC}">
              <c16:uniqueId val="{00000002-2482-4426-BD66-3CDC834E2319}"/>
            </c:ext>
          </c:extLst>
        </c:ser>
        <c:dLbls>
          <c:showLegendKey val="0"/>
          <c:showVal val="0"/>
          <c:showCatName val="0"/>
          <c:showSerName val="0"/>
          <c:showPercent val="0"/>
          <c:showBubbleSize val="0"/>
        </c:dLbls>
        <c:gapWidth val="150"/>
        <c:overlap val="-25"/>
        <c:axId val="316538088"/>
        <c:axId val="1"/>
      </c:barChart>
      <c:catAx>
        <c:axId val="316538088"/>
        <c:scaling>
          <c:orientation val="minMax"/>
        </c:scaling>
        <c:delete val="0"/>
        <c:axPos val="l"/>
        <c:numFmt formatCode="General" sourceLinked="1"/>
        <c:majorTickMark val="none"/>
        <c:minorTickMark val="none"/>
        <c:tickLblPos val="low"/>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316538088"/>
        <c:crosses val="autoZero"/>
        <c:crossBetween val="between"/>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'F46'!$C$5</c:f>
              <c:strCache>
                <c:ptCount val="1"/>
                <c:pt idx="0">
                  <c:v>Variación</c:v>
                </c:pt>
              </c:strCache>
            </c:strRef>
          </c:tx>
          <c:spPr>
            <a:solidFill>
              <a:srgbClr val="C9D0D6"/>
            </a:solidFill>
            <a:ln>
              <a:noFill/>
            </a:ln>
            <a:effectLst/>
          </c:spPr>
          <c:invertIfNegative val="0"/>
          <c:dPt>
            <c:idx val="1"/>
            <c:invertIfNegative val="0"/>
            <c:bubble3D val="0"/>
            <c:spPr>
              <a:solidFill>
                <a:srgbClr val="7C878E"/>
              </a:solidFill>
              <a:ln>
                <a:noFill/>
              </a:ln>
              <a:effectLst/>
            </c:spPr>
            <c:extLst>
              <c:ext xmlns:c16="http://schemas.microsoft.com/office/drawing/2014/chart" uri="{C3380CC4-5D6E-409C-BE32-E72D297353CC}">
                <c16:uniqueId val="{00000001-BFD8-4EB6-8DCA-95C7FA94AB0B}"/>
              </c:ext>
            </c:extLst>
          </c:dPt>
          <c:dPt>
            <c:idx val="13"/>
            <c:invertIfNegative val="0"/>
            <c:bubble3D val="0"/>
            <c:spPr>
              <a:solidFill>
                <a:srgbClr val="7C878E"/>
              </a:solidFill>
              <a:ln>
                <a:noFill/>
              </a:ln>
              <a:effectLst/>
            </c:spPr>
            <c:extLst>
              <c:ext xmlns:c16="http://schemas.microsoft.com/office/drawing/2014/chart" uri="{C3380CC4-5D6E-409C-BE32-E72D297353CC}">
                <c16:uniqueId val="{00000003-BFD8-4EB6-8DCA-95C7FA94AB0B}"/>
              </c:ext>
            </c:extLst>
          </c:dPt>
          <c:dPt>
            <c:idx val="25"/>
            <c:invertIfNegative val="0"/>
            <c:bubble3D val="0"/>
            <c:spPr>
              <a:solidFill>
                <a:srgbClr val="7C878E"/>
              </a:solidFill>
              <a:ln>
                <a:noFill/>
              </a:ln>
              <a:effectLst/>
            </c:spPr>
            <c:extLst>
              <c:ext xmlns:c16="http://schemas.microsoft.com/office/drawing/2014/chart" uri="{C3380CC4-5D6E-409C-BE32-E72D297353CC}">
                <c16:uniqueId val="{00000005-BFD8-4EB6-8DCA-95C7FA94AB0B}"/>
              </c:ext>
            </c:extLst>
          </c:dPt>
          <c:dPt>
            <c:idx val="37"/>
            <c:invertIfNegative val="0"/>
            <c:bubble3D val="0"/>
            <c:spPr>
              <a:solidFill>
                <a:srgbClr val="7C878E"/>
              </a:solidFill>
              <a:ln>
                <a:noFill/>
              </a:ln>
              <a:effectLst/>
            </c:spPr>
            <c:extLst>
              <c:ext xmlns:c16="http://schemas.microsoft.com/office/drawing/2014/chart" uri="{C3380CC4-5D6E-409C-BE32-E72D297353CC}">
                <c16:uniqueId val="{00000007-BFD8-4EB6-8DCA-95C7FA94AB0B}"/>
              </c:ext>
            </c:extLst>
          </c:dPt>
          <c:dPt>
            <c:idx val="49"/>
            <c:invertIfNegative val="0"/>
            <c:bubble3D val="0"/>
            <c:spPr>
              <a:solidFill>
                <a:srgbClr val="7C878E"/>
              </a:solidFill>
              <a:ln>
                <a:noFill/>
              </a:ln>
              <a:effectLst/>
            </c:spPr>
            <c:extLst>
              <c:ext xmlns:c16="http://schemas.microsoft.com/office/drawing/2014/chart" uri="{C3380CC4-5D6E-409C-BE32-E72D297353CC}">
                <c16:uniqueId val="{00000009-BFD8-4EB6-8DCA-95C7FA94AB0B}"/>
              </c:ext>
            </c:extLst>
          </c:dPt>
          <c:dPt>
            <c:idx val="61"/>
            <c:invertIfNegative val="0"/>
            <c:bubble3D val="0"/>
            <c:spPr>
              <a:solidFill>
                <a:srgbClr val="7C878E"/>
              </a:solidFill>
              <a:ln>
                <a:noFill/>
              </a:ln>
              <a:effectLst/>
            </c:spPr>
            <c:extLst>
              <c:ext xmlns:c16="http://schemas.microsoft.com/office/drawing/2014/chart" uri="{C3380CC4-5D6E-409C-BE32-E72D297353CC}">
                <c16:uniqueId val="{0000000B-BFD8-4EB6-8DCA-95C7FA94AB0B}"/>
              </c:ext>
            </c:extLst>
          </c:dPt>
          <c:dPt>
            <c:idx val="73"/>
            <c:invertIfNegative val="0"/>
            <c:bubble3D val="0"/>
            <c:spPr>
              <a:solidFill>
                <a:srgbClr val="FBBB27"/>
              </a:solidFill>
              <a:ln>
                <a:noFill/>
              </a:ln>
              <a:effectLst/>
            </c:spPr>
            <c:extLst>
              <c:ext xmlns:c16="http://schemas.microsoft.com/office/drawing/2014/chart" uri="{C3380CC4-5D6E-409C-BE32-E72D297353CC}">
                <c16:uniqueId val="{0000000D-BFD8-4EB6-8DCA-95C7FA94AB0B}"/>
              </c:ext>
            </c:extLst>
          </c:dPt>
          <c:cat>
            <c:multiLvlStrRef>
              <c:f>'F46'!$A$6:$B$79</c:f>
              <c:multiLvlStrCache>
                <c:ptCount val="7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lvl>
                <c:lvl>
                  <c:pt idx="0">
                    <c:v>2013</c:v>
                  </c:pt>
                  <c:pt idx="12">
                    <c:v>2014</c:v>
                  </c:pt>
                  <c:pt idx="24">
                    <c:v>2015</c:v>
                  </c:pt>
                  <c:pt idx="36">
                    <c:v>2016</c:v>
                  </c:pt>
                  <c:pt idx="48">
                    <c:v>2017</c:v>
                  </c:pt>
                  <c:pt idx="60">
                    <c:v>2018</c:v>
                  </c:pt>
                  <c:pt idx="72">
                    <c:v>2019</c:v>
                  </c:pt>
                </c:lvl>
              </c:multiLvlStrCache>
            </c:multiLvlStrRef>
          </c:cat>
          <c:val>
            <c:numRef>
              <c:f>'F46'!$C$6:$C$79</c:f>
              <c:numCache>
                <c:formatCode>0</c:formatCode>
                <c:ptCount val="74"/>
                <c:pt idx="0">
                  <c:v>7</c:v>
                </c:pt>
                <c:pt idx="1">
                  <c:v>6</c:v>
                </c:pt>
                <c:pt idx="2">
                  <c:v>6.3</c:v>
                </c:pt>
                <c:pt idx="3">
                  <c:v>8.3000000000000007</c:v>
                </c:pt>
                <c:pt idx="4">
                  <c:v>10.7</c:v>
                </c:pt>
                <c:pt idx="5">
                  <c:v>9.1</c:v>
                </c:pt>
                <c:pt idx="6">
                  <c:v>9.1999999999999993</c:v>
                </c:pt>
                <c:pt idx="7">
                  <c:v>11</c:v>
                </c:pt>
                <c:pt idx="8">
                  <c:v>10.3</c:v>
                </c:pt>
                <c:pt idx="9">
                  <c:v>9.5</c:v>
                </c:pt>
                <c:pt idx="10">
                  <c:v>8.1</c:v>
                </c:pt>
                <c:pt idx="11">
                  <c:v>8.1</c:v>
                </c:pt>
                <c:pt idx="12">
                  <c:v>3.4</c:v>
                </c:pt>
                <c:pt idx="13">
                  <c:v>4.7</c:v>
                </c:pt>
                <c:pt idx="14">
                  <c:v>0.6</c:v>
                </c:pt>
                <c:pt idx="15">
                  <c:v>0.1</c:v>
                </c:pt>
                <c:pt idx="16">
                  <c:v>-1</c:v>
                </c:pt>
                <c:pt idx="17">
                  <c:v>-1.6</c:v>
                </c:pt>
                <c:pt idx="18">
                  <c:v>-1.7</c:v>
                </c:pt>
                <c:pt idx="19">
                  <c:v>0.5</c:v>
                </c:pt>
                <c:pt idx="20">
                  <c:v>2</c:v>
                </c:pt>
                <c:pt idx="21">
                  <c:v>0.8</c:v>
                </c:pt>
                <c:pt idx="22">
                  <c:v>3.2</c:v>
                </c:pt>
                <c:pt idx="23">
                  <c:v>1.1000000000000001</c:v>
                </c:pt>
                <c:pt idx="24">
                  <c:v>0.9</c:v>
                </c:pt>
                <c:pt idx="25">
                  <c:v>-2.1</c:v>
                </c:pt>
                <c:pt idx="26">
                  <c:v>0.5</c:v>
                </c:pt>
                <c:pt idx="27">
                  <c:v>1.7</c:v>
                </c:pt>
                <c:pt idx="28">
                  <c:v>2.2999999999999998</c:v>
                </c:pt>
                <c:pt idx="29">
                  <c:v>4.3</c:v>
                </c:pt>
                <c:pt idx="30">
                  <c:v>5.9</c:v>
                </c:pt>
                <c:pt idx="31">
                  <c:v>3.3</c:v>
                </c:pt>
                <c:pt idx="32">
                  <c:v>3.7</c:v>
                </c:pt>
                <c:pt idx="33">
                  <c:v>4.8</c:v>
                </c:pt>
                <c:pt idx="34">
                  <c:v>4.0999999999999996</c:v>
                </c:pt>
                <c:pt idx="35">
                  <c:v>6.8</c:v>
                </c:pt>
                <c:pt idx="36">
                  <c:v>3.7</c:v>
                </c:pt>
                <c:pt idx="37">
                  <c:v>6.6</c:v>
                </c:pt>
                <c:pt idx="38">
                  <c:v>6.5</c:v>
                </c:pt>
                <c:pt idx="39">
                  <c:v>6.6</c:v>
                </c:pt>
                <c:pt idx="40">
                  <c:v>5</c:v>
                </c:pt>
                <c:pt idx="41">
                  <c:v>5.5</c:v>
                </c:pt>
                <c:pt idx="42">
                  <c:v>4.5999999999999996</c:v>
                </c:pt>
                <c:pt idx="43">
                  <c:v>8.4</c:v>
                </c:pt>
                <c:pt idx="44">
                  <c:v>9.3000000000000007</c:v>
                </c:pt>
                <c:pt idx="45">
                  <c:v>12.2</c:v>
                </c:pt>
                <c:pt idx="46">
                  <c:v>13.2</c:v>
                </c:pt>
                <c:pt idx="47">
                  <c:v>13.1</c:v>
                </c:pt>
                <c:pt idx="48">
                  <c:v>15.9</c:v>
                </c:pt>
                <c:pt idx="49">
                  <c:v>14.6</c:v>
                </c:pt>
                <c:pt idx="50">
                  <c:v>16.8</c:v>
                </c:pt>
                <c:pt idx="51">
                  <c:v>15.1</c:v>
                </c:pt>
                <c:pt idx="52">
                  <c:v>14.7</c:v>
                </c:pt>
                <c:pt idx="53">
                  <c:v>12.9</c:v>
                </c:pt>
                <c:pt idx="54">
                  <c:v>14.9</c:v>
                </c:pt>
                <c:pt idx="55">
                  <c:v>11.3</c:v>
                </c:pt>
                <c:pt idx="56">
                  <c:v>9.9</c:v>
                </c:pt>
                <c:pt idx="57">
                  <c:v>7.9</c:v>
                </c:pt>
                <c:pt idx="58">
                  <c:v>6.7</c:v>
                </c:pt>
                <c:pt idx="59">
                  <c:v>7</c:v>
                </c:pt>
                <c:pt idx="60">
                  <c:v>5.6</c:v>
                </c:pt>
                <c:pt idx="61">
                  <c:v>6</c:v>
                </c:pt>
                <c:pt idx="62">
                  <c:v>3.7</c:v>
                </c:pt>
                <c:pt idx="63">
                  <c:v>5.0999999999999996</c:v>
                </c:pt>
                <c:pt idx="64">
                  <c:v>7.9</c:v>
                </c:pt>
                <c:pt idx="65">
                  <c:v>8.6999999999999993</c:v>
                </c:pt>
                <c:pt idx="66">
                  <c:v>9.4</c:v>
                </c:pt>
                <c:pt idx="67">
                  <c:v>11.2</c:v>
                </c:pt>
                <c:pt idx="68">
                  <c:v>11.9</c:v>
                </c:pt>
                <c:pt idx="69">
                  <c:v>10.8</c:v>
                </c:pt>
                <c:pt idx="70">
                  <c:v>9.8000000000000007</c:v>
                </c:pt>
                <c:pt idx="71">
                  <c:v>8.9</c:v>
                </c:pt>
                <c:pt idx="72">
                  <c:v>11.4</c:v>
                </c:pt>
                <c:pt idx="73">
                  <c:v>11.7</c:v>
                </c:pt>
              </c:numCache>
            </c:numRef>
          </c:val>
          <c:extLst>
            <c:ext xmlns:c16="http://schemas.microsoft.com/office/drawing/2014/chart" uri="{C3380CC4-5D6E-409C-BE32-E72D297353CC}">
              <c16:uniqueId val="{0000000E-BFD8-4EB6-8DCA-95C7FA94AB0B}"/>
            </c:ext>
          </c:extLst>
        </c:ser>
        <c:dLbls>
          <c:showLegendKey val="0"/>
          <c:showVal val="0"/>
          <c:showCatName val="0"/>
          <c:showSerName val="0"/>
          <c:showPercent val="0"/>
          <c:showBubbleSize val="0"/>
        </c:dLbls>
        <c:gapWidth val="50"/>
        <c:overlap val="-27"/>
        <c:axId val="540025024"/>
        <c:axId val="540032240"/>
      </c:barChart>
      <c:lineChart>
        <c:grouping val="standard"/>
        <c:varyColors val="0"/>
        <c:ser>
          <c:idx val="1"/>
          <c:order val="1"/>
          <c:tx>
            <c:strRef>
              <c:f>'F46'!$D$5</c:f>
              <c:strCache>
                <c:ptCount val="1"/>
                <c:pt idx="0">
                  <c:v>Variación promedio</c:v>
                </c:pt>
              </c:strCache>
            </c:strRef>
          </c:tx>
          <c:spPr>
            <a:ln w="28575" cap="rnd">
              <a:solidFill>
                <a:srgbClr val="B69630"/>
              </a:solidFill>
              <a:round/>
            </a:ln>
            <a:effectLst/>
          </c:spPr>
          <c:marker>
            <c:symbol val="none"/>
          </c:marker>
          <c:cat>
            <c:multiLvlStrRef>
              <c:f>'F46'!$A$6:$B$79</c:f>
              <c:multiLvlStrCache>
                <c:ptCount val="7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lvl>
                <c:lvl>
                  <c:pt idx="0">
                    <c:v>2013</c:v>
                  </c:pt>
                  <c:pt idx="12">
                    <c:v>2014</c:v>
                  </c:pt>
                  <c:pt idx="24">
                    <c:v>2015</c:v>
                  </c:pt>
                  <c:pt idx="36">
                    <c:v>2016</c:v>
                  </c:pt>
                  <c:pt idx="48">
                    <c:v>2017</c:v>
                  </c:pt>
                  <c:pt idx="60">
                    <c:v>2018</c:v>
                  </c:pt>
                  <c:pt idx="72">
                    <c:v>2019</c:v>
                  </c:pt>
                </c:lvl>
              </c:multiLvlStrCache>
            </c:multiLvlStrRef>
          </c:cat>
          <c:val>
            <c:numRef>
              <c:f>'F46'!$D$6:$D$79</c:f>
              <c:numCache>
                <c:formatCode>0</c:formatCode>
                <c:ptCount val="74"/>
                <c:pt idx="0">
                  <c:v>4.5</c:v>
                </c:pt>
                <c:pt idx="1">
                  <c:v>4.5999999999999996</c:v>
                </c:pt>
                <c:pt idx="2">
                  <c:v>4.2</c:v>
                </c:pt>
                <c:pt idx="3">
                  <c:v>4.7</c:v>
                </c:pt>
                <c:pt idx="4">
                  <c:v>5.3</c:v>
                </c:pt>
                <c:pt idx="5">
                  <c:v>5.6</c:v>
                </c:pt>
                <c:pt idx="6">
                  <c:v>6</c:v>
                </c:pt>
                <c:pt idx="7">
                  <c:v>6.8</c:v>
                </c:pt>
                <c:pt idx="8">
                  <c:v>7.4</c:v>
                </c:pt>
                <c:pt idx="9">
                  <c:v>7.9</c:v>
                </c:pt>
                <c:pt idx="10">
                  <c:v>8.3000000000000007</c:v>
                </c:pt>
                <c:pt idx="11">
                  <c:v>8.6</c:v>
                </c:pt>
                <c:pt idx="12">
                  <c:v>8.3000000000000007</c:v>
                </c:pt>
                <c:pt idx="13">
                  <c:v>8.1999999999999993</c:v>
                </c:pt>
                <c:pt idx="14">
                  <c:v>7.7</c:v>
                </c:pt>
                <c:pt idx="15">
                  <c:v>7.1</c:v>
                </c:pt>
                <c:pt idx="16">
                  <c:v>6.1</c:v>
                </c:pt>
                <c:pt idx="17">
                  <c:v>5.2</c:v>
                </c:pt>
                <c:pt idx="18">
                  <c:v>4.3</c:v>
                </c:pt>
                <c:pt idx="19">
                  <c:v>3.4</c:v>
                </c:pt>
                <c:pt idx="20">
                  <c:v>2.7</c:v>
                </c:pt>
                <c:pt idx="21">
                  <c:v>2</c:v>
                </c:pt>
                <c:pt idx="22">
                  <c:v>1.6</c:v>
                </c:pt>
                <c:pt idx="23">
                  <c:v>1</c:v>
                </c:pt>
                <c:pt idx="24">
                  <c:v>0.8</c:v>
                </c:pt>
                <c:pt idx="25">
                  <c:v>0.2</c:v>
                </c:pt>
                <c:pt idx="26">
                  <c:v>0.2</c:v>
                </c:pt>
                <c:pt idx="27">
                  <c:v>0.4</c:v>
                </c:pt>
                <c:pt idx="28">
                  <c:v>0.6</c:v>
                </c:pt>
                <c:pt idx="29">
                  <c:v>1.1000000000000001</c:v>
                </c:pt>
                <c:pt idx="30">
                  <c:v>1.8</c:v>
                </c:pt>
                <c:pt idx="31">
                  <c:v>2</c:v>
                </c:pt>
                <c:pt idx="32">
                  <c:v>2.1</c:v>
                </c:pt>
                <c:pt idx="33">
                  <c:v>2.5</c:v>
                </c:pt>
                <c:pt idx="34">
                  <c:v>2.5</c:v>
                </c:pt>
                <c:pt idx="35">
                  <c:v>3</c:v>
                </c:pt>
                <c:pt idx="36">
                  <c:v>3.2</c:v>
                </c:pt>
                <c:pt idx="37">
                  <c:v>4</c:v>
                </c:pt>
                <c:pt idx="38">
                  <c:v>4.5</c:v>
                </c:pt>
                <c:pt idx="39">
                  <c:v>4.9000000000000004</c:v>
                </c:pt>
                <c:pt idx="40">
                  <c:v>5.0999999999999996</c:v>
                </c:pt>
                <c:pt idx="41">
                  <c:v>5.2</c:v>
                </c:pt>
                <c:pt idx="42">
                  <c:v>5.0999999999999996</c:v>
                </c:pt>
                <c:pt idx="43">
                  <c:v>5.5</c:v>
                </c:pt>
                <c:pt idx="44">
                  <c:v>6</c:v>
                </c:pt>
                <c:pt idx="45">
                  <c:v>6.6</c:v>
                </c:pt>
                <c:pt idx="46">
                  <c:v>7.4</c:v>
                </c:pt>
                <c:pt idx="47">
                  <c:v>7.9</c:v>
                </c:pt>
                <c:pt idx="48">
                  <c:v>8.9</c:v>
                </c:pt>
                <c:pt idx="49">
                  <c:v>9.6</c:v>
                </c:pt>
                <c:pt idx="50">
                  <c:v>10.5</c:v>
                </c:pt>
                <c:pt idx="51">
                  <c:v>11.2</c:v>
                </c:pt>
                <c:pt idx="52">
                  <c:v>12</c:v>
                </c:pt>
                <c:pt idx="53">
                  <c:v>12.6</c:v>
                </c:pt>
                <c:pt idx="54">
                  <c:v>13.4</c:v>
                </c:pt>
                <c:pt idx="55">
                  <c:v>13.7</c:v>
                </c:pt>
                <c:pt idx="56">
                  <c:v>13.7</c:v>
                </c:pt>
                <c:pt idx="57">
                  <c:v>13.4</c:v>
                </c:pt>
                <c:pt idx="58">
                  <c:v>12.8</c:v>
                </c:pt>
                <c:pt idx="59">
                  <c:v>12.3</c:v>
                </c:pt>
                <c:pt idx="60">
                  <c:v>11.5</c:v>
                </c:pt>
                <c:pt idx="61">
                  <c:v>10.7</c:v>
                </c:pt>
                <c:pt idx="62">
                  <c:v>9.6</c:v>
                </c:pt>
                <c:pt idx="63">
                  <c:v>8.8000000000000007</c:v>
                </c:pt>
                <c:pt idx="64">
                  <c:v>8.1999999999999993</c:v>
                </c:pt>
                <c:pt idx="65">
                  <c:v>7.9</c:v>
                </c:pt>
                <c:pt idx="66">
                  <c:v>7.4</c:v>
                </c:pt>
                <c:pt idx="67">
                  <c:v>7.4</c:v>
                </c:pt>
                <c:pt idx="68">
                  <c:v>7.6</c:v>
                </c:pt>
                <c:pt idx="69">
                  <c:v>7.8</c:v>
                </c:pt>
                <c:pt idx="70">
                  <c:v>8.1</c:v>
                </c:pt>
                <c:pt idx="71">
                  <c:v>8.1999999999999993</c:v>
                </c:pt>
                <c:pt idx="72">
                  <c:v>8.6999999999999993</c:v>
                </c:pt>
                <c:pt idx="73">
                  <c:v>9.1999999999999993</c:v>
                </c:pt>
              </c:numCache>
            </c:numRef>
          </c:val>
          <c:smooth val="0"/>
          <c:extLst>
            <c:ext xmlns:c16="http://schemas.microsoft.com/office/drawing/2014/chart" uri="{C3380CC4-5D6E-409C-BE32-E72D297353CC}">
              <c16:uniqueId val="{0000000F-BFD8-4EB6-8DCA-95C7FA94AB0B}"/>
            </c:ext>
          </c:extLst>
        </c:ser>
        <c:dLbls>
          <c:showLegendKey val="0"/>
          <c:showVal val="0"/>
          <c:showCatName val="0"/>
          <c:showSerName val="0"/>
          <c:showPercent val="0"/>
          <c:showBubbleSize val="0"/>
        </c:dLbls>
        <c:marker val="1"/>
        <c:smooth val="0"/>
        <c:axId val="540025024"/>
        <c:axId val="540032240"/>
      </c:lineChart>
      <c:catAx>
        <c:axId val="54002502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32240"/>
        <c:crosses val="autoZero"/>
        <c:auto val="1"/>
        <c:lblAlgn val="ctr"/>
        <c:lblOffset val="100"/>
        <c:noMultiLvlLbl val="0"/>
      </c:catAx>
      <c:valAx>
        <c:axId val="540032240"/>
        <c:scaling>
          <c:orientation val="minMax"/>
        </c:scaling>
        <c:delete val="0"/>
        <c:axPos val="l"/>
        <c:majorGridlines>
          <c:spPr>
            <a:ln w="9525" cap="flat" cmpd="sng" algn="ctr">
              <a:solidFill>
                <a:srgbClr val="D9D9D9"/>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00250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482B-40B6-B847-85748C749CCE}"/>
              </c:ext>
            </c:extLst>
          </c:dPt>
          <c:dPt>
            <c:idx val="1"/>
            <c:invertIfNegative val="0"/>
            <c:bubble3D val="0"/>
            <c:spPr>
              <a:solidFill>
                <a:srgbClr val="7C878E"/>
              </a:solidFill>
              <a:ln>
                <a:noFill/>
              </a:ln>
              <a:effectLst/>
            </c:spPr>
            <c:extLst>
              <c:ext xmlns:c16="http://schemas.microsoft.com/office/drawing/2014/chart" uri="{C3380CC4-5D6E-409C-BE32-E72D297353CC}">
                <c16:uniqueId val="{00000003-482B-40B6-B847-85748C749CCE}"/>
              </c:ext>
            </c:extLst>
          </c:dPt>
          <c:dPt>
            <c:idx val="2"/>
            <c:invertIfNegative val="0"/>
            <c:bubble3D val="0"/>
            <c:spPr>
              <a:solidFill>
                <a:srgbClr val="7C878E"/>
              </a:solidFill>
              <a:ln>
                <a:noFill/>
              </a:ln>
              <a:effectLst/>
            </c:spPr>
            <c:extLst>
              <c:ext xmlns:c16="http://schemas.microsoft.com/office/drawing/2014/chart" uri="{C3380CC4-5D6E-409C-BE32-E72D297353CC}">
                <c16:uniqueId val="{00000005-482B-40B6-B847-85748C749CCE}"/>
              </c:ext>
            </c:extLst>
          </c:dPt>
          <c:dPt>
            <c:idx val="3"/>
            <c:invertIfNegative val="0"/>
            <c:bubble3D val="0"/>
            <c:spPr>
              <a:solidFill>
                <a:srgbClr val="7C878E"/>
              </a:solidFill>
              <a:ln>
                <a:noFill/>
              </a:ln>
              <a:effectLst/>
            </c:spPr>
            <c:extLst>
              <c:ext xmlns:c16="http://schemas.microsoft.com/office/drawing/2014/chart" uri="{C3380CC4-5D6E-409C-BE32-E72D297353CC}">
                <c16:uniqueId val="{00000007-482B-40B6-B847-85748C749CCE}"/>
              </c:ext>
            </c:extLst>
          </c:dPt>
          <c:dPt>
            <c:idx val="4"/>
            <c:invertIfNegative val="0"/>
            <c:bubble3D val="0"/>
            <c:spPr>
              <a:solidFill>
                <a:srgbClr val="7C878E"/>
              </a:solidFill>
              <a:ln>
                <a:noFill/>
              </a:ln>
              <a:effectLst/>
            </c:spPr>
            <c:extLst>
              <c:ext xmlns:c16="http://schemas.microsoft.com/office/drawing/2014/chart" uri="{C3380CC4-5D6E-409C-BE32-E72D297353CC}">
                <c16:uniqueId val="{00000009-482B-40B6-B847-85748C749CCE}"/>
              </c:ext>
            </c:extLst>
          </c:dPt>
          <c:dPt>
            <c:idx val="5"/>
            <c:invertIfNegative val="0"/>
            <c:bubble3D val="0"/>
            <c:spPr>
              <a:solidFill>
                <a:srgbClr val="7C878E"/>
              </a:solidFill>
              <a:ln>
                <a:noFill/>
              </a:ln>
              <a:effectLst/>
            </c:spPr>
            <c:extLst>
              <c:ext xmlns:c16="http://schemas.microsoft.com/office/drawing/2014/chart" uri="{C3380CC4-5D6E-409C-BE32-E72D297353CC}">
                <c16:uniqueId val="{0000000B-482B-40B6-B847-85748C749CCE}"/>
              </c:ext>
            </c:extLst>
          </c:dPt>
          <c:dPt>
            <c:idx val="6"/>
            <c:invertIfNegative val="0"/>
            <c:bubble3D val="0"/>
            <c:spPr>
              <a:solidFill>
                <a:srgbClr val="7C878E"/>
              </a:solidFill>
              <a:ln>
                <a:noFill/>
              </a:ln>
              <a:effectLst/>
            </c:spPr>
            <c:extLst>
              <c:ext xmlns:c16="http://schemas.microsoft.com/office/drawing/2014/chart" uri="{C3380CC4-5D6E-409C-BE32-E72D297353CC}">
                <c16:uniqueId val="{0000000D-482B-40B6-B847-85748C749CCE}"/>
              </c:ext>
            </c:extLst>
          </c:dPt>
          <c:dPt>
            <c:idx val="7"/>
            <c:invertIfNegative val="0"/>
            <c:bubble3D val="0"/>
            <c:spPr>
              <a:solidFill>
                <a:srgbClr val="7C878E"/>
              </a:solidFill>
              <a:ln>
                <a:noFill/>
              </a:ln>
              <a:effectLst/>
            </c:spPr>
            <c:extLst>
              <c:ext xmlns:c16="http://schemas.microsoft.com/office/drawing/2014/chart" uri="{C3380CC4-5D6E-409C-BE32-E72D297353CC}">
                <c16:uniqueId val="{0000000F-482B-40B6-B847-85748C749CCE}"/>
              </c:ext>
            </c:extLst>
          </c:dPt>
          <c:dPt>
            <c:idx val="8"/>
            <c:invertIfNegative val="0"/>
            <c:bubble3D val="0"/>
            <c:spPr>
              <a:solidFill>
                <a:srgbClr val="7C878E"/>
              </a:solidFill>
              <a:ln>
                <a:noFill/>
              </a:ln>
              <a:effectLst/>
            </c:spPr>
            <c:extLst>
              <c:ext xmlns:c16="http://schemas.microsoft.com/office/drawing/2014/chart" uri="{C3380CC4-5D6E-409C-BE32-E72D297353CC}">
                <c16:uniqueId val="{00000011-482B-40B6-B847-85748C749CCE}"/>
              </c:ext>
            </c:extLst>
          </c:dPt>
          <c:dPt>
            <c:idx val="9"/>
            <c:invertIfNegative val="0"/>
            <c:bubble3D val="0"/>
            <c:spPr>
              <a:solidFill>
                <a:srgbClr val="7C878E"/>
              </a:solidFill>
              <a:ln>
                <a:noFill/>
              </a:ln>
              <a:effectLst/>
            </c:spPr>
            <c:extLst>
              <c:ext xmlns:c16="http://schemas.microsoft.com/office/drawing/2014/chart" uri="{C3380CC4-5D6E-409C-BE32-E72D297353CC}">
                <c16:uniqueId val="{00000013-482B-40B6-B847-85748C749CCE}"/>
              </c:ext>
            </c:extLst>
          </c:dPt>
          <c:dPt>
            <c:idx val="10"/>
            <c:invertIfNegative val="0"/>
            <c:bubble3D val="0"/>
            <c:spPr>
              <a:solidFill>
                <a:srgbClr val="7C878E"/>
              </a:solidFill>
              <a:ln>
                <a:noFill/>
              </a:ln>
              <a:effectLst/>
            </c:spPr>
            <c:extLst>
              <c:ext xmlns:c16="http://schemas.microsoft.com/office/drawing/2014/chart" uri="{C3380CC4-5D6E-409C-BE32-E72D297353CC}">
                <c16:uniqueId val="{00000015-482B-40B6-B847-85748C749CCE}"/>
              </c:ext>
            </c:extLst>
          </c:dPt>
          <c:dPt>
            <c:idx val="11"/>
            <c:invertIfNegative val="0"/>
            <c:bubble3D val="0"/>
            <c:spPr>
              <a:solidFill>
                <a:srgbClr val="7C878E"/>
              </a:solidFill>
              <a:ln>
                <a:noFill/>
              </a:ln>
              <a:effectLst/>
            </c:spPr>
            <c:extLst>
              <c:ext xmlns:c16="http://schemas.microsoft.com/office/drawing/2014/chart" uri="{C3380CC4-5D6E-409C-BE32-E72D297353CC}">
                <c16:uniqueId val="{00000017-482B-40B6-B847-85748C749CCE}"/>
              </c:ext>
            </c:extLst>
          </c:dPt>
          <c:dPt>
            <c:idx val="12"/>
            <c:invertIfNegative val="0"/>
            <c:bubble3D val="0"/>
            <c:spPr>
              <a:solidFill>
                <a:srgbClr val="7C878E"/>
              </a:solidFill>
              <a:ln>
                <a:noFill/>
              </a:ln>
              <a:effectLst/>
            </c:spPr>
            <c:extLst>
              <c:ext xmlns:c16="http://schemas.microsoft.com/office/drawing/2014/chart" uri="{C3380CC4-5D6E-409C-BE32-E72D297353CC}">
                <c16:uniqueId val="{00000019-482B-40B6-B847-85748C749CCE}"/>
              </c:ext>
            </c:extLst>
          </c:dPt>
          <c:dPt>
            <c:idx val="13"/>
            <c:invertIfNegative val="0"/>
            <c:bubble3D val="0"/>
            <c:spPr>
              <a:solidFill>
                <a:srgbClr val="FBBB27"/>
              </a:solidFill>
              <a:ln>
                <a:noFill/>
              </a:ln>
              <a:effectLst/>
            </c:spPr>
            <c:extLst>
              <c:ext xmlns:c16="http://schemas.microsoft.com/office/drawing/2014/chart" uri="{C3380CC4-5D6E-409C-BE32-E72D297353CC}">
                <c16:uniqueId val="{0000001B-482B-40B6-B847-85748C749CCE}"/>
              </c:ext>
            </c:extLst>
          </c:dPt>
          <c:dPt>
            <c:idx val="14"/>
            <c:invertIfNegative val="0"/>
            <c:bubble3D val="0"/>
            <c:spPr>
              <a:solidFill>
                <a:srgbClr val="7C878E"/>
              </a:solidFill>
              <a:ln>
                <a:noFill/>
              </a:ln>
              <a:effectLst/>
            </c:spPr>
            <c:extLst>
              <c:ext xmlns:c16="http://schemas.microsoft.com/office/drawing/2014/chart" uri="{C3380CC4-5D6E-409C-BE32-E72D297353CC}">
                <c16:uniqueId val="{0000001D-482B-40B6-B847-85748C749CCE}"/>
              </c:ext>
            </c:extLst>
          </c:dPt>
          <c:dPt>
            <c:idx val="15"/>
            <c:invertIfNegative val="0"/>
            <c:bubble3D val="0"/>
            <c:spPr>
              <a:solidFill>
                <a:srgbClr val="7C878E"/>
              </a:solidFill>
              <a:ln>
                <a:noFill/>
              </a:ln>
              <a:effectLst/>
            </c:spPr>
            <c:extLst>
              <c:ext xmlns:c16="http://schemas.microsoft.com/office/drawing/2014/chart" uri="{C3380CC4-5D6E-409C-BE32-E72D297353CC}">
                <c16:uniqueId val="{0000001F-482B-40B6-B847-85748C749CCE}"/>
              </c:ext>
            </c:extLst>
          </c:dPt>
          <c:dPt>
            <c:idx val="16"/>
            <c:invertIfNegative val="0"/>
            <c:bubble3D val="0"/>
            <c:spPr>
              <a:solidFill>
                <a:srgbClr val="7C878E"/>
              </a:solidFill>
              <a:ln>
                <a:noFill/>
              </a:ln>
              <a:effectLst/>
            </c:spPr>
            <c:extLst>
              <c:ext xmlns:c16="http://schemas.microsoft.com/office/drawing/2014/chart" uri="{C3380CC4-5D6E-409C-BE32-E72D297353CC}">
                <c16:uniqueId val="{00000021-482B-40B6-B847-85748C749CCE}"/>
              </c:ext>
            </c:extLst>
          </c:dPt>
          <c:dPt>
            <c:idx val="17"/>
            <c:invertIfNegative val="0"/>
            <c:bubble3D val="0"/>
            <c:spPr>
              <a:solidFill>
                <a:srgbClr val="7C878E"/>
              </a:solidFill>
              <a:ln>
                <a:noFill/>
              </a:ln>
              <a:effectLst/>
            </c:spPr>
            <c:extLst>
              <c:ext xmlns:c16="http://schemas.microsoft.com/office/drawing/2014/chart" uri="{C3380CC4-5D6E-409C-BE32-E72D297353CC}">
                <c16:uniqueId val="{00000023-482B-40B6-B847-85748C749CCE}"/>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'F47'!$A$6:$A$24</c:f>
              <c:strCache>
                <c:ptCount val="19"/>
                <c:pt idx="0">
                  <c:v>Michoacán</c:v>
                </c:pt>
                <c:pt idx="1">
                  <c:v>Veracruz</c:v>
                </c:pt>
                <c:pt idx="2">
                  <c:v>Yucatán</c:v>
                </c:pt>
                <c:pt idx="3">
                  <c:v>Ciudad de México</c:v>
                </c:pt>
                <c:pt idx="4">
                  <c:v>Durango</c:v>
                </c:pt>
                <c:pt idx="5">
                  <c:v>Sinaloa</c:v>
                </c:pt>
                <c:pt idx="6">
                  <c:v>Aguascalientes</c:v>
                </c:pt>
                <c:pt idx="7">
                  <c:v>Puebla</c:v>
                </c:pt>
                <c:pt idx="8">
                  <c:v>San Luis Potosí</c:v>
                </c:pt>
                <c:pt idx="9">
                  <c:v>Querétaro</c:v>
                </c:pt>
                <c:pt idx="10">
                  <c:v>Estado de México</c:v>
                </c:pt>
                <c:pt idx="11">
                  <c:v>Guanajuato</c:v>
                </c:pt>
                <c:pt idx="12">
                  <c:v>Sonora</c:v>
                </c:pt>
                <c:pt idx="13">
                  <c:v>Jalisco</c:v>
                </c:pt>
                <c:pt idx="14">
                  <c:v>Tamaulipas</c:v>
                </c:pt>
                <c:pt idx="15">
                  <c:v>Nuevo León</c:v>
                </c:pt>
                <c:pt idx="16">
                  <c:v>Coahuila</c:v>
                </c:pt>
                <c:pt idx="17">
                  <c:v>Baja California</c:v>
                </c:pt>
                <c:pt idx="18">
                  <c:v>Chihuahua</c:v>
                </c:pt>
              </c:strCache>
            </c:strRef>
          </c:cat>
          <c:val>
            <c:numRef>
              <c:f>'F47'!$B$6:$B$24</c:f>
              <c:numCache>
                <c:formatCode>0.0</c:formatCode>
                <c:ptCount val="19"/>
                <c:pt idx="0">
                  <c:v>0.2</c:v>
                </c:pt>
                <c:pt idx="1">
                  <c:v>0.7</c:v>
                </c:pt>
                <c:pt idx="2">
                  <c:v>0.8</c:v>
                </c:pt>
                <c:pt idx="3">
                  <c:v>1.3</c:v>
                </c:pt>
                <c:pt idx="4">
                  <c:v>1.4</c:v>
                </c:pt>
                <c:pt idx="5">
                  <c:v>1.6</c:v>
                </c:pt>
                <c:pt idx="6">
                  <c:v>2</c:v>
                </c:pt>
                <c:pt idx="7">
                  <c:v>2.6</c:v>
                </c:pt>
                <c:pt idx="8">
                  <c:v>2.7</c:v>
                </c:pt>
                <c:pt idx="9">
                  <c:v>3.4</c:v>
                </c:pt>
                <c:pt idx="10">
                  <c:v>4.5</c:v>
                </c:pt>
                <c:pt idx="11">
                  <c:v>5.7</c:v>
                </c:pt>
                <c:pt idx="12">
                  <c:v>6.2</c:v>
                </c:pt>
                <c:pt idx="13">
                  <c:v>6.4</c:v>
                </c:pt>
                <c:pt idx="14">
                  <c:v>8.6</c:v>
                </c:pt>
                <c:pt idx="15">
                  <c:v>9.8000000000000007</c:v>
                </c:pt>
                <c:pt idx="16">
                  <c:v>9.9</c:v>
                </c:pt>
                <c:pt idx="17">
                  <c:v>12.5</c:v>
                </c:pt>
                <c:pt idx="18">
                  <c:v>13.2</c:v>
                </c:pt>
              </c:numCache>
            </c:numRef>
          </c:val>
          <c:extLst>
            <c:ext xmlns:c16="http://schemas.microsoft.com/office/drawing/2014/chart" uri="{C3380CC4-5D6E-409C-BE32-E72D297353CC}">
              <c16:uniqueId val="{00000024-482B-40B6-B847-85748C749CCE}"/>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D24E-4A1F-9EC5-1704FAD2C365}"/>
              </c:ext>
            </c:extLst>
          </c:dPt>
          <c:dPt>
            <c:idx val="1"/>
            <c:invertIfNegative val="0"/>
            <c:bubble3D val="0"/>
            <c:spPr>
              <a:solidFill>
                <a:srgbClr val="7C878E"/>
              </a:solidFill>
              <a:ln>
                <a:noFill/>
              </a:ln>
              <a:effectLst/>
            </c:spPr>
            <c:extLst>
              <c:ext xmlns:c16="http://schemas.microsoft.com/office/drawing/2014/chart" uri="{C3380CC4-5D6E-409C-BE32-E72D297353CC}">
                <c16:uniqueId val="{00000003-D24E-4A1F-9EC5-1704FAD2C365}"/>
              </c:ext>
            </c:extLst>
          </c:dPt>
          <c:dPt>
            <c:idx val="2"/>
            <c:invertIfNegative val="0"/>
            <c:bubble3D val="0"/>
            <c:spPr>
              <a:solidFill>
                <a:srgbClr val="7C878E"/>
              </a:solidFill>
              <a:ln>
                <a:noFill/>
              </a:ln>
              <a:effectLst/>
            </c:spPr>
            <c:extLst>
              <c:ext xmlns:c16="http://schemas.microsoft.com/office/drawing/2014/chart" uri="{C3380CC4-5D6E-409C-BE32-E72D297353CC}">
                <c16:uniqueId val="{00000005-D24E-4A1F-9EC5-1704FAD2C365}"/>
              </c:ext>
            </c:extLst>
          </c:dPt>
          <c:dPt>
            <c:idx val="3"/>
            <c:invertIfNegative val="0"/>
            <c:bubble3D val="0"/>
            <c:spPr>
              <a:solidFill>
                <a:srgbClr val="7C878E"/>
              </a:solidFill>
              <a:ln>
                <a:noFill/>
              </a:ln>
              <a:effectLst/>
            </c:spPr>
            <c:extLst>
              <c:ext xmlns:c16="http://schemas.microsoft.com/office/drawing/2014/chart" uri="{C3380CC4-5D6E-409C-BE32-E72D297353CC}">
                <c16:uniqueId val="{00000007-D24E-4A1F-9EC5-1704FAD2C365}"/>
              </c:ext>
            </c:extLst>
          </c:dPt>
          <c:dPt>
            <c:idx val="4"/>
            <c:invertIfNegative val="0"/>
            <c:bubble3D val="0"/>
            <c:spPr>
              <a:solidFill>
                <a:srgbClr val="7C878E"/>
              </a:solidFill>
              <a:ln>
                <a:noFill/>
              </a:ln>
              <a:effectLst/>
            </c:spPr>
            <c:extLst>
              <c:ext xmlns:c16="http://schemas.microsoft.com/office/drawing/2014/chart" uri="{C3380CC4-5D6E-409C-BE32-E72D297353CC}">
                <c16:uniqueId val="{00000009-D24E-4A1F-9EC5-1704FAD2C365}"/>
              </c:ext>
            </c:extLst>
          </c:dPt>
          <c:dPt>
            <c:idx val="5"/>
            <c:invertIfNegative val="0"/>
            <c:bubble3D val="0"/>
            <c:spPr>
              <a:solidFill>
                <a:srgbClr val="7C878E"/>
              </a:solidFill>
              <a:ln>
                <a:noFill/>
              </a:ln>
              <a:effectLst/>
            </c:spPr>
            <c:extLst>
              <c:ext xmlns:c16="http://schemas.microsoft.com/office/drawing/2014/chart" uri="{C3380CC4-5D6E-409C-BE32-E72D297353CC}">
                <c16:uniqueId val="{0000000B-D24E-4A1F-9EC5-1704FAD2C365}"/>
              </c:ext>
            </c:extLst>
          </c:dPt>
          <c:dPt>
            <c:idx val="6"/>
            <c:invertIfNegative val="0"/>
            <c:bubble3D val="0"/>
            <c:spPr>
              <a:solidFill>
                <a:srgbClr val="7C878E"/>
              </a:solidFill>
              <a:ln>
                <a:noFill/>
              </a:ln>
              <a:effectLst/>
            </c:spPr>
            <c:extLst>
              <c:ext xmlns:c16="http://schemas.microsoft.com/office/drawing/2014/chart" uri="{C3380CC4-5D6E-409C-BE32-E72D297353CC}">
                <c16:uniqueId val="{0000000D-D24E-4A1F-9EC5-1704FAD2C365}"/>
              </c:ext>
            </c:extLst>
          </c:dPt>
          <c:dPt>
            <c:idx val="7"/>
            <c:invertIfNegative val="0"/>
            <c:bubble3D val="0"/>
            <c:spPr>
              <a:solidFill>
                <a:srgbClr val="7C878E"/>
              </a:solidFill>
              <a:ln>
                <a:noFill/>
              </a:ln>
              <a:effectLst/>
            </c:spPr>
            <c:extLst>
              <c:ext xmlns:c16="http://schemas.microsoft.com/office/drawing/2014/chart" uri="{C3380CC4-5D6E-409C-BE32-E72D297353CC}">
                <c16:uniqueId val="{0000000F-D24E-4A1F-9EC5-1704FAD2C365}"/>
              </c:ext>
            </c:extLst>
          </c:dPt>
          <c:dPt>
            <c:idx val="8"/>
            <c:invertIfNegative val="0"/>
            <c:bubble3D val="0"/>
            <c:spPr>
              <a:solidFill>
                <a:srgbClr val="7C878E"/>
              </a:solidFill>
              <a:ln>
                <a:noFill/>
              </a:ln>
              <a:effectLst/>
            </c:spPr>
            <c:extLst>
              <c:ext xmlns:c16="http://schemas.microsoft.com/office/drawing/2014/chart" uri="{C3380CC4-5D6E-409C-BE32-E72D297353CC}">
                <c16:uniqueId val="{00000011-D24E-4A1F-9EC5-1704FAD2C365}"/>
              </c:ext>
            </c:extLst>
          </c:dPt>
          <c:dPt>
            <c:idx val="9"/>
            <c:invertIfNegative val="0"/>
            <c:bubble3D val="0"/>
            <c:spPr>
              <a:solidFill>
                <a:srgbClr val="7C878E"/>
              </a:solidFill>
              <a:ln>
                <a:noFill/>
              </a:ln>
              <a:effectLst/>
            </c:spPr>
            <c:extLst>
              <c:ext xmlns:c16="http://schemas.microsoft.com/office/drawing/2014/chart" uri="{C3380CC4-5D6E-409C-BE32-E72D297353CC}">
                <c16:uniqueId val="{00000013-D24E-4A1F-9EC5-1704FAD2C365}"/>
              </c:ext>
            </c:extLst>
          </c:dPt>
          <c:dPt>
            <c:idx val="10"/>
            <c:invertIfNegative val="0"/>
            <c:bubble3D val="0"/>
            <c:spPr>
              <a:solidFill>
                <a:srgbClr val="7C878E"/>
              </a:solidFill>
              <a:ln>
                <a:noFill/>
              </a:ln>
              <a:effectLst/>
            </c:spPr>
            <c:extLst>
              <c:ext xmlns:c16="http://schemas.microsoft.com/office/drawing/2014/chart" uri="{C3380CC4-5D6E-409C-BE32-E72D297353CC}">
                <c16:uniqueId val="{00000015-D24E-4A1F-9EC5-1704FAD2C365}"/>
              </c:ext>
            </c:extLst>
          </c:dPt>
          <c:dPt>
            <c:idx val="11"/>
            <c:invertIfNegative val="0"/>
            <c:bubble3D val="0"/>
            <c:spPr>
              <a:solidFill>
                <a:srgbClr val="7C878E"/>
              </a:solidFill>
              <a:ln>
                <a:noFill/>
              </a:ln>
              <a:effectLst/>
            </c:spPr>
            <c:extLst>
              <c:ext xmlns:c16="http://schemas.microsoft.com/office/drawing/2014/chart" uri="{C3380CC4-5D6E-409C-BE32-E72D297353CC}">
                <c16:uniqueId val="{00000017-D24E-4A1F-9EC5-1704FAD2C365}"/>
              </c:ext>
            </c:extLst>
          </c:dPt>
          <c:dPt>
            <c:idx val="12"/>
            <c:invertIfNegative val="0"/>
            <c:bubble3D val="0"/>
            <c:spPr>
              <a:solidFill>
                <a:srgbClr val="7C878E"/>
              </a:solidFill>
              <a:ln>
                <a:noFill/>
              </a:ln>
              <a:effectLst/>
            </c:spPr>
            <c:extLst>
              <c:ext xmlns:c16="http://schemas.microsoft.com/office/drawing/2014/chart" uri="{C3380CC4-5D6E-409C-BE32-E72D297353CC}">
                <c16:uniqueId val="{00000019-D24E-4A1F-9EC5-1704FAD2C365}"/>
              </c:ext>
            </c:extLst>
          </c:dPt>
          <c:dPt>
            <c:idx val="13"/>
            <c:invertIfNegative val="0"/>
            <c:bubble3D val="0"/>
            <c:spPr>
              <a:solidFill>
                <a:srgbClr val="7C878E"/>
              </a:solidFill>
              <a:ln>
                <a:noFill/>
              </a:ln>
              <a:effectLst/>
            </c:spPr>
            <c:extLst>
              <c:ext xmlns:c16="http://schemas.microsoft.com/office/drawing/2014/chart" uri="{C3380CC4-5D6E-409C-BE32-E72D297353CC}">
                <c16:uniqueId val="{0000001B-D24E-4A1F-9EC5-1704FAD2C365}"/>
              </c:ext>
            </c:extLst>
          </c:dPt>
          <c:dPt>
            <c:idx val="14"/>
            <c:invertIfNegative val="0"/>
            <c:bubble3D val="0"/>
            <c:spPr>
              <a:solidFill>
                <a:srgbClr val="7C878E"/>
              </a:solidFill>
              <a:ln>
                <a:noFill/>
              </a:ln>
              <a:effectLst/>
            </c:spPr>
            <c:extLst>
              <c:ext xmlns:c16="http://schemas.microsoft.com/office/drawing/2014/chart" uri="{C3380CC4-5D6E-409C-BE32-E72D297353CC}">
                <c16:uniqueId val="{0000001D-D24E-4A1F-9EC5-1704FAD2C365}"/>
              </c:ext>
            </c:extLst>
          </c:dPt>
          <c:dPt>
            <c:idx val="15"/>
            <c:invertIfNegative val="0"/>
            <c:bubble3D val="0"/>
            <c:spPr>
              <a:solidFill>
                <a:srgbClr val="7C878E"/>
              </a:solidFill>
              <a:ln>
                <a:noFill/>
              </a:ln>
              <a:effectLst/>
            </c:spPr>
            <c:extLst>
              <c:ext xmlns:c16="http://schemas.microsoft.com/office/drawing/2014/chart" uri="{C3380CC4-5D6E-409C-BE32-E72D297353CC}">
                <c16:uniqueId val="{0000001F-D24E-4A1F-9EC5-1704FAD2C365}"/>
              </c:ext>
            </c:extLst>
          </c:dPt>
          <c:dPt>
            <c:idx val="16"/>
            <c:invertIfNegative val="0"/>
            <c:bubble3D val="0"/>
            <c:spPr>
              <a:solidFill>
                <a:srgbClr val="7C878E"/>
              </a:solidFill>
              <a:ln>
                <a:noFill/>
              </a:ln>
              <a:effectLst/>
            </c:spPr>
            <c:extLst>
              <c:ext xmlns:c16="http://schemas.microsoft.com/office/drawing/2014/chart" uri="{C3380CC4-5D6E-409C-BE32-E72D297353CC}">
                <c16:uniqueId val="{00000021-D24E-4A1F-9EC5-1704FAD2C365}"/>
              </c:ext>
            </c:extLst>
          </c:dPt>
          <c:dPt>
            <c:idx val="17"/>
            <c:invertIfNegative val="0"/>
            <c:bubble3D val="0"/>
            <c:spPr>
              <a:solidFill>
                <a:srgbClr val="7C878E"/>
              </a:solidFill>
              <a:ln>
                <a:noFill/>
              </a:ln>
              <a:effectLst/>
            </c:spPr>
            <c:extLst>
              <c:ext xmlns:c16="http://schemas.microsoft.com/office/drawing/2014/chart" uri="{C3380CC4-5D6E-409C-BE32-E72D297353CC}">
                <c16:uniqueId val="{00000023-D24E-4A1F-9EC5-1704FAD2C365}"/>
              </c:ext>
            </c:extLst>
          </c:dPt>
          <c:dPt>
            <c:idx val="19"/>
            <c:invertIfNegative val="0"/>
            <c:bubble3D val="0"/>
            <c:spPr>
              <a:solidFill>
                <a:srgbClr val="95682B"/>
              </a:solidFill>
              <a:ln>
                <a:noFill/>
              </a:ln>
              <a:effectLst/>
            </c:spPr>
            <c:extLst>
              <c:ext xmlns:c16="http://schemas.microsoft.com/office/drawing/2014/chart" uri="{C3380CC4-5D6E-409C-BE32-E72D297353CC}">
                <c16:uniqueId val="{00000025-D24E-4A1F-9EC5-1704FAD2C365}"/>
              </c:ext>
            </c:extLst>
          </c:dPt>
          <c:dPt>
            <c:idx val="28"/>
            <c:invertIfNegative val="0"/>
            <c:bubble3D val="0"/>
            <c:spPr>
              <a:solidFill>
                <a:srgbClr val="FBBB27"/>
              </a:solidFill>
              <a:ln>
                <a:noFill/>
              </a:ln>
              <a:effectLst/>
            </c:spPr>
            <c:extLst>
              <c:ext xmlns:c16="http://schemas.microsoft.com/office/drawing/2014/chart" uri="{C3380CC4-5D6E-409C-BE32-E72D297353CC}">
                <c16:uniqueId val="{00000027-D24E-4A1F-9EC5-1704FAD2C365}"/>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'F48'!$A$6:$A$38</c:f>
              <c:strCache>
                <c:ptCount val="33"/>
                <c:pt idx="0">
                  <c:v>Tabasco</c:v>
                </c:pt>
                <c:pt idx="1">
                  <c:v>Oaxaca</c:v>
                </c:pt>
                <c:pt idx="2">
                  <c:v>Ciudad de México</c:v>
                </c:pt>
                <c:pt idx="3">
                  <c:v>Baja California Sur</c:v>
                </c:pt>
                <c:pt idx="4">
                  <c:v>Puebla</c:v>
                </c:pt>
                <c:pt idx="5">
                  <c:v>Chiapas</c:v>
                </c:pt>
                <c:pt idx="6">
                  <c:v>Colima</c:v>
                </c:pt>
                <c:pt idx="7">
                  <c:v>Durango</c:v>
                </c:pt>
                <c:pt idx="8">
                  <c:v>Veracruz</c:v>
                </c:pt>
                <c:pt idx="9">
                  <c:v>Michoacán</c:v>
                </c:pt>
                <c:pt idx="10">
                  <c:v>Guerrero</c:v>
                </c:pt>
                <c:pt idx="11">
                  <c:v>Campeche</c:v>
                </c:pt>
                <c:pt idx="12">
                  <c:v>Estado de México</c:v>
                </c:pt>
                <c:pt idx="13">
                  <c:v>Nuevo León</c:v>
                </c:pt>
                <c:pt idx="14">
                  <c:v>Sonora</c:v>
                </c:pt>
                <c:pt idx="15">
                  <c:v>Hidalgo</c:v>
                </c:pt>
                <c:pt idx="16">
                  <c:v>Sinaloa</c:v>
                </c:pt>
                <c:pt idx="17">
                  <c:v>Morelos</c:v>
                </c:pt>
                <c:pt idx="18">
                  <c:v>Aguascalientes</c:v>
                </c:pt>
                <c:pt idx="19">
                  <c:v>Nacional</c:v>
                </c:pt>
                <c:pt idx="20">
                  <c:v>Nayarit</c:v>
                </c:pt>
                <c:pt idx="21">
                  <c:v>Baja California</c:v>
                </c:pt>
                <c:pt idx="22">
                  <c:v>Coahuila</c:v>
                </c:pt>
                <c:pt idx="23">
                  <c:v>Chihuahua</c:v>
                </c:pt>
                <c:pt idx="24">
                  <c:v>Tlaxcala</c:v>
                </c:pt>
                <c:pt idx="25">
                  <c:v>Yucatán</c:v>
                </c:pt>
                <c:pt idx="26">
                  <c:v>Querétaro</c:v>
                </c:pt>
                <c:pt idx="27">
                  <c:v>San Luis Potosí</c:v>
                </c:pt>
                <c:pt idx="28">
                  <c:v>Jalisco</c:v>
                </c:pt>
                <c:pt idx="29">
                  <c:v>Quintana Roo</c:v>
                </c:pt>
                <c:pt idx="30">
                  <c:v>Guanajuato</c:v>
                </c:pt>
                <c:pt idx="31">
                  <c:v>Tamaulipas</c:v>
                </c:pt>
                <c:pt idx="32">
                  <c:v>Zacatecas</c:v>
                </c:pt>
              </c:strCache>
            </c:strRef>
          </c:cat>
          <c:val>
            <c:numRef>
              <c:f>'F48'!$B$6:$B$38</c:f>
              <c:numCache>
                <c:formatCode>0.0</c:formatCode>
                <c:ptCount val="33"/>
                <c:pt idx="0">
                  <c:v>-6.8108108108108096</c:v>
                </c:pt>
                <c:pt idx="1">
                  <c:v>-5.0139852895472998</c:v>
                </c:pt>
                <c:pt idx="2">
                  <c:v>-2.9165176910111099</c:v>
                </c:pt>
                <c:pt idx="3">
                  <c:v>-2.3278370514064002</c:v>
                </c:pt>
                <c:pt idx="4">
                  <c:v>-2.10725774467898</c:v>
                </c:pt>
                <c:pt idx="5">
                  <c:v>-1.7586580086580099</c:v>
                </c:pt>
                <c:pt idx="6">
                  <c:v>-1.51515151515151</c:v>
                </c:pt>
                <c:pt idx="7">
                  <c:v>-1.44837391149814</c:v>
                </c:pt>
                <c:pt idx="8">
                  <c:v>-0.78821631820810101</c:v>
                </c:pt>
                <c:pt idx="9">
                  <c:v>-0.25948876839658702</c:v>
                </c:pt>
                <c:pt idx="10">
                  <c:v>0.63938618925831703</c:v>
                </c:pt>
                <c:pt idx="11">
                  <c:v>0.75579442391668905</c:v>
                </c:pt>
                <c:pt idx="12">
                  <c:v>1.50166605430198</c:v>
                </c:pt>
                <c:pt idx="13">
                  <c:v>1.51487025614028</c:v>
                </c:pt>
                <c:pt idx="14">
                  <c:v>1.5169927994510799</c:v>
                </c:pt>
                <c:pt idx="15">
                  <c:v>1.9690737355271299</c:v>
                </c:pt>
                <c:pt idx="16">
                  <c:v>2.41349047141424</c:v>
                </c:pt>
                <c:pt idx="17">
                  <c:v>2.48236953455572</c:v>
                </c:pt>
                <c:pt idx="18">
                  <c:v>2.74371099406661</c:v>
                </c:pt>
                <c:pt idx="19">
                  <c:v>2.9466066846975099</c:v>
                </c:pt>
                <c:pt idx="20">
                  <c:v>3.41832963784183</c:v>
                </c:pt>
                <c:pt idx="21">
                  <c:v>4.09644917247953</c:v>
                </c:pt>
                <c:pt idx="22">
                  <c:v>4.11006348399268</c:v>
                </c:pt>
                <c:pt idx="23">
                  <c:v>4.1374512022783998</c:v>
                </c:pt>
                <c:pt idx="24">
                  <c:v>4.6694681384847003</c:v>
                </c:pt>
                <c:pt idx="25">
                  <c:v>4.6728163735946904</c:v>
                </c:pt>
                <c:pt idx="26">
                  <c:v>4.6763962205562697</c:v>
                </c:pt>
                <c:pt idx="27">
                  <c:v>4.7130483842320299</c:v>
                </c:pt>
                <c:pt idx="28">
                  <c:v>4.9272306551474596</c:v>
                </c:pt>
                <c:pt idx="29">
                  <c:v>4.9495434887073504</c:v>
                </c:pt>
                <c:pt idx="30">
                  <c:v>5.2856247325843997</c:v>
                </c:pt>
                <c:pt idx="31">
                  <c:v>5.6409734657333601</c:v>
                </c:pt>
                <c:pt idx="32">
                  <c:v>13.258998435054799</c:v>
                </c:pt>
              </c:numCache>
            </c:numRef>
          </c:val>
          <c:extLst>
            <c:ext xmlns:c16="http://schemas.microsoft.com/office/drawing/2014/chart" uri="{C3380CC4-5D6E-409C-BE32-E72D297353CC}">
              <c16:uniqueId val="{00000028-D24E-4A1F-9EC5-1704FAD2C365}"/>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2AEB-4EA4-A7CA-B5E1B475189C}"/>
              </c:ext>
            </c:extLst>
          </c:dPt>
          <c:dPt>
            <c:idx val="1"/>
            <c:invertIfNegative val="0"/>
            <c:bubble3D val="0"/>
            <c:spPr>
              <a:solidFill>
                <a:srgbClr val="7C878E"/>
              </a:solidFill>
              <a:ln>
                <a:noFill/>
              </a:ln>
              <a:effectLst/>
            </c:spPr>
            <c:extLst>
              <c:ext xmlns:c16="http://schemas.microsoft.com/office/drawing/2014/chart" uri="{C3380CC4-5D6E-409C-BE32-E72D297353CC}">
                <c16:uniqueId val="{00000003-2AEB-4EA4-A7CA-B5E1B475189C}"/>
              </c:ext>
            </c:extLst>
          </c:dPt>
          <c:dPt>
            <c:idx val="2"/>
            <c:invertIfNegative val="0"/>
            <c:bubble3D val="0"/>
            <c:spPr>
              <a:solidFill>
                <a:srgbClr val="7C878E"/>
              </a:solidFill>
              <a:ln>
                <a:noFill/>
              </a:ln>
              <a:effectLst/>
            </c:spPr>
            <c:extLst>
              <c:ext xmlns:c16="http://schemas.microsoft.com/office/drawing/2014/chart" uri="{C3380CC4-5D6E-409C-BE32-E72D297353CC}">
                <c16:uniqueId val="{00000005-2AEB-4EA4-A7CA-B5E1B475189C}"/>
              </c:ext>
            </c:extLst>
          </c:dPt>
          <c:dPt>
            <c:idx val="3"/>
            <c:invertIfNegative val="0"/>
            <c:bubble3D val="0"/>
            <c:spPr>
              <a:solidFill>
                <a:srgbClr val="7C878E"/>
              </a:solidFill>
              <a:ln>
                <a:noFill/>
              </a:ln>
              <a:effectLst/>
            </c:spPr>
            <c:extLst>
              <c:ext xmlns:c16="http://schemas.microsoft.com/office/drawing/2014/chart" uri="{C3380CC4-5D6E-409C-BE32-E72D297353CC}">
                <c16:uniqueId val="{00000007-2AEB-4EA4-A7CA-B5E1B475189C}"/>
              </c:ext>
            </c:extLst>
          </c:dPt>
          <c:dPt>
            <c:idx val="4"/>
            <c:invertIfNegative val="0"/>
            <c:bubble3D val="0"/>
            <c:spPr>
              <a:solidFill>
                <a:srgbClr val="7C878E"/>
              </a:solidFill>
              <a:ln>
                <a:noFill/>
              </a:ln>
              <a:effectLst/>
            </c:spPr>
            <c:extLst>
              <c:ext xmlns:c16="http://schemas.microsoft.com/office/drawing/2014/chart" uri="{C3380CC4-5D6E-409C-BE32-E72D297353CC}">
                <c16:uniqueId val="{00000009-2AEB-4EA4-A7CA-B5E1B475189C}"/>
              </c:ext>
            </c:extLst>
          </c:dPt>
          <c:dPt>
            <c:idx val="5"/>
            <c:invertIfNegative val="0"/>
            <c:bubble3D val="0"/>
            <c:spPr>
              <a:solidFill>
                <a:srgbClr val="7C878E"/>
              </a:solidFill>
              <a:ln>
                <a:noFill/>
              </a:ln>
              <a:effectLst/>
            </c:spPr>
            <c:extLst>
              <c:ext xmlns:c16="http://schemas.microsoft.com/office/drawing/2014/chart" uri="{C3380CC4-5D6E-409C-BE32-E72D297353CC}">
                <c16:uniqueId val="{0000000B-2AEB-4EA4-A7CA-B5E1B475189C}"/>
              </c:ext>
            </c:extLst>
          </c:dPt>
          <c:dPt>
            <c:idx val="6"/>
            <c:invertIfNegative val="0"/>
            <c:bubble3D val="0"/>
            <c:spPr>
              <a:solidFill>
                <a:srgbClr val="7C878E"/>
              </a:solidFill>
              <a:ln>
                <a:noFill/>
              </a:ln>
              <a:effectLst/>
            </c:spPr>
            <c:extLst>
              <c:ext xmlns:c16="http://schemas.microsoft.com/office/drawing/2014/chart" uri="{C3380CC4-5D6E-409C-BE32-E72D297353CC}">
                <c16:uniqueId val="{0000000D-2AEB-4EA4-A7CA-B5E1B475189C}"/>
              </c:ext>
            </c:extLst>
          </c:dPt>
          <c:dPt>
            <c:idx val="7"/>
            <c:invertIfNegative val="0"/>
            <c:bubble3D val="0"/>
            <c:spPr>
              <a:solidFill>
                <a:srgbClr val="7C878E"/>
              </a:solidFill>
              <a:ln>
                <a:noFill/>
              </a:ln>
              <a:effectLst/>
            </c:spPr>
            <c:extLst>
              <c:ext xmlns:c16="http://schemas.microsoft.com/office/drawing/2014/chart" uri="{C3380CC4-5D6E-409C-BE32-E72D297353CC}">
                <c16:uniqueId val="{0000000F-2AEB-4EA4-A7CA-B5E1B475189C}"/>
              </c:ext>
            </c:extLst>
          </c:dPt>
          <c:dPt>
            <c:idx val="8"/>
            <c:invertIfNegative val="0"/>
            <c:bubble3D val="0"/>
            <c:spPr>
              <a:solidFill>
                <a:srgbClr val="7C878E"/>
              </a:solidFill>
              <a:ln>
                <a:noFill/>
              </a:ln>
              <a:effectLst/>
            </c:spPr>
            <c:extLst>
              <c:ext xmlns:c16="http://schemas.microsoft.com/office/drawing/2014/chart" uri="{C3380CC4-5D6E-409C-BE32-E72D297353CC}">
                <c16:uniqueId val="{00000011-2AEB-4EA4-A7CA-B5E1B475189C}"/>
              </c:ext>
            </c:extLst>
          </c:dPt>
          <c:dPt>
            <c:idx val="9"/>
            <c:invertIfNegative val="0"/>
            <c:bubble3D val="0"/>
            <c:spPr>
              <a:solidFill>
                <a:srgbClr val="7C878E"/>
              </a:solidFill>
              <a:ln>
                <a:noFill/>
              </a:ln>
              <a:effectLst/>
            </c:spPr>
            <c:extLst>
              <c:ext xmlns:c16="http://schemas.microsoft.com/office/drawing/2014/chart" uri="{C3380CC4-5D6E-409C-BE32-E72D297353CC}">
                <c16:uniqueId val="{00000013-2AEB-4EA4-A7CA-B5E1B475189C}"/>
              </c:ext>
            </c:extLst>
          </c:dPt>
          <c:dPt>
            <c:idx val="10"/>
            <c:invertIfNegative val="0"/>
            <c:bubble3D val="0"/>
            <c:spPr>
              <a:solidFill>
                <a:srgbClr val="7C878E"/>
              </a:solidFill>
              <a:ln>
                <a:noFill/>
              </a:ln>
              <a:effectLst/>
            </c:spPr>
            <c:extLst>
              <c:ext xmlns:c16="http://schemas.microsoft.com/office/drawing/2014/chart" uri="{C3380CC4-5D6E-409C-BE32-E72D297353CC}">
                <c16:uniqueId val="{00000015-2AEB-4EA4-A7CA-B5E1B475189C}"/>
              </c:ext>
            </c:extLst>
          </c:dPt>
          <c:dPt>
            <c:idx val="11"/>
            <c:invertIfNegative val="0"/>
            <c:bubble3D val="0"/>
            <c:spPr>
              <a:solidFill>
                <a:srgbClr val="7C878E"/>
              </a:solidFill>
              <a:ln>
                <a:noFill/>
              </a:ln>
              <a:effectLst/>
            </c:spPr>
            <c:extLst>
              <c:ext xmlns:c16="http://schemas.microsoft.com/office/drawing/2014/chart" uri="{C3380CC4-5D6E-409C-BE32-E72D297353CC}">
                <c16:uniqueId val="{00000017-2AEB-4EA4-A7CA-B5E1B475189C}"/>
              </c:ext>
            </c:extLst>
          </c:dPt>
          <c:dPt>
            <c:idx val="12"/>
            <c:invertIfNegative val="0"/>
            <c:bubble3D val="0"/>
            <c:spPr>
              <a:solidFill>
                <a:srgbClr val="7C878E"/>
              </a:solidFill>
              <a:ln>
                <a:noFill/>
              </a:ln>
              <a:effectLst/>
            </c:spPr>
            <c:extLst>
              <c:ext xmlns:c16="http://schemas.microsoft.com/office/drawing/2014/chart" uri="{C3380CC4-5D6E-409C-BE32-E72D297353CC}">
                <c16:uniqueId val="{00000019-2AEB-4EA4-A7CA-B5E1B475189C}"/>
              </c:ext>
            </c:extLst>
          </c:dPt>
          <c:dPt>
            <c:idx val="13"/>
            <c:invertIfNegative val="0"/>
            <c:bubble3D val="0"/>
            <c:spPr>
              <a:solidFill>
                <a:srgbClr val="7C878E"/>
              </a:solidFill>
              <a:ln>
                <a:noFill/>
              </a:ln>
              <a:effectLst/>
            </c:spPr>
            <c:extLst>
              <c:ext xmlns:c16="http://schemas.microsoft.com/office/drawing/2014/chart" uri="{C3380CC4-5D6E-409C-BE32-E72D297353CC}">
                <c16:uniqueId val="{0000001B-2AEB-4EA4-A7CA-B5E1B475189C}"/>
              </c:ext>
            </c:extLst>
          </c:dPt>
          <c:dPt>
            <c:idx val="14"/>
            <c:invertIfNegative val="0"/>
            <c:bubble3D val="0"/>
            <c:spPr>
              <a:solidFill>
                <a:srgbClr val="7C878E"/>
              </a:solidFill>
              <a:ln>
                <a:noFill/>
              </a:ln>
              <a:effectLst/>
            </c:spPr>
            <c:extLst>
              <c:ext xmlns:c16="http://schemas.microsoft.com/office/drawing/2014/chart" uri="{C3380CC4-5D6E-409C-BE32-E72D297353CC}">
                <c16:uniqueId val="{0000001D-2AEB-4EA4-A7CA-B5E1B475189C}"/>
              </c:ext>
            </c:extLst>
          </c:dPt>
          <c:dPt>
            <c:idx val="15"/>
            <c:invertIfNegative val="0"/>
            <c:bubble3D val="0"/>
            <c:spPr>
              <a:solidFill>
                <a:srgbClr val="7C878E"/>
              </a:solidFill>
              <a:ln>
                <a:noFill/>
              </a:ln>
              <a:effectLst/>
            </c:spPr>
            <c:extLst>
              <c:ext xmlns:c16="http://schemas.microsoft.com/office/drawing/2014/chart" uri="{C3380CC4-5D6E-409C-BE32-E72D297353CC}">
                <c16:uniqueId val="{0000001F-2AEB-4EA4-A7CA-B5E1B475189C}"/>
              </c:ext>
            </c:extLst>
          </c:dPt>
          <c:dPt>
            <c:idx val="16"/>
            <c:invertIfNegative val="0"/>
            <c:bubble3D val="0"/>
            <c:spPr>
              <a:solidFill>
                <a:srgbClr val="7C878E"/>
              </a:solidFill>
              <a:ln>
                <a:noFill/>
              </a:ln>
              <a:effectLst/>
            </c:spPr>
            <c:extLst>
              <c:ext xmlns:c16="http://schemas.microsoft.com/office/drawing/2014/chart" uri="{C3380CC4-5D6E-409C-BE32-E72D297353CC}">
                <c16:uniqueId val="{00000021-2AEB-4EA4-A7CA-B5E1B475189C}"/>
              </c:ext>
            </c:extLst>
          </c:dPt>
          <c:dPt>
            <c:idx val="17"/>
            <c:invertIfNegative val="0"/>
            <c:bubble3D val="0"/>
            <c:spPr>
              <a:solidFill>
                <a:srgbClr val="7C878E"/>
              </a:solidFill>
              <a:ln>
                <a:noFill/>
              </a:ln>
              <a:effectLst/>
            </c:spPr>
            <c:extLst>
              <c:ext xmlns:c16="http://schemas.microsoft.com/office/drawing/2014/chart" uri="{C3380CC4-5D6E-409C-BE32-E72D297353CC}">
                <c16:uniqueId val="{00000023-2AEB-4EA4-A7CA-B5E1B475189C}"/>
              </c:ext>
            </c:extLst>
          </c:dPt>
          <c:dPt>
            <c:idx val="19"/>
            <c:invertIfNegative val="0"/>
            <c:bubble3D val="0"/>
            <c:spPr>
              <a:solidFill>
                <a:srgbClr val="95682B"/>
              </a:solidFill>
              <a:ln>
                <a:noFill/>
              </a:ln>
              <a:effectLst/>
            </c:spPr>
            <c:extLst>
              <c:ext xmlns:c16="http://schemas.microsoft.com/office/drawing/2014/chart" uri="{C3380CC4-5D6E-409C-BE32-E72D297353CC}">
                <c16:uniqueId val="{00000025-2AEB-4EA4-A7CA-B5E1B475189C}"/>
              </c:ext>
            </c:extLst>
          </c:dPt>
          <c:dPt>
            <c:idx val="23"/>
            <c:invertIfNegative val="0"/>
            <c:bubble3D val="0"/>
            <c:spPr>
              <a:solidFill>
                <a:srgbClr val="FBBB27"/>
              </a:solidFill>
              <a:ln>
                <a:noFill/>
              </a:ln>
              <a:effectLst/>
            </c:spPr>
            <c:extLst>
              <c:ext xmlns:c16="http://schemas.microsoft.com/office/drawing/2014/chart" uri="{C3380CC4-5D6E-409C-BE32-E72D297353CC}">
                <c16:uniqueId val="{00000027-2AEB-4EA4-A7CA-B5E1B475189C}"/>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'F49'!$A$6:$A$38</c:f>
              <c:strCache>
                <c:ptCount val="33"/>
                <c:pt idx="0">
                  <c:v>Tabasco</c:v>
                </c:pt>
                <c:pt idx="1">
                  <c:v>Colima</c:v>
                </c:pt>
                <c:pt idx="2">
                  <c:v>Chiapas</c:v>
                </c:pt>
                <c:pt idx="3">
                  <c:v>Baja California Sur</c:v>
                </c:pt>
                <c:pt idx="4">
                  <c:v>Michoacán</c:v>
                </c:pt>
                <c:pt idx="5">
                  <c:v>Ciudad de México</c:v>
                </c:pt>
                <c:pt idx="6">
                  <c:v>Guerrero</c:v>
                </c:pt>
                <c:pt idx="7">
                  <c:v>Oaxaca</c:v>
                </c:pt>
                <c:pt idx="8">
                  <c:v>Durango</c:v>
                </c:pt>
                <c:pt idx="9">
                  <c:v>Puebla</c:v>
                </c:pt>
                <c:pt idx="10">
                  <c:v>Morelos</c:v>
                </c:pt>
                <c:pt idx="11">
                  <c:v>Veracruz</c:v>
                </c:pt>
                <c:pt idx="12">
                  <c:v>Sinaloa</c:v>
                </c:pt>
                <c:pt idx="13">
                  <c:v>Sonora</c:v>
                </c:pt>
                <c:pt idx="14">
                  <c:v>Estado de México</c:v>
                </c:pt>
                <c:pt idx="15">
                  <c:v>Nuevo León</c:v>
                </c:pt>
                <c:pt idx="16">
                  <c:v>Aguascalientes</c:v>
                </c:pt>
                <c:pt idx="17">
                  <c:v>Tamaulipas</c:v>
                </c:pt>
                <c:pt idx="18">
                  <c:v>Chihuahua</c:v>
                </c:pt>
                <c:pt idx="19">
                  <c:v>Nacional</c:v>
                </c:pt>
                <c:pt idx="20">
                  <c:v>Tlaxcala</c:v>
                </c:pt>
                <c:pt idx="21">
                  <c:v>Nayarit</c:v>
                </c:pt>
                <c:pt idx="22">
                  <c:v>Coahuila</c:v>
                </c:pt>
                <c:pt idx="23">
                  <c:v>Jalisco</c:v>
                </c:pt>
                <c:pt idx="24">
                  <c:v>Baja California</c:v>
                </c:pt>
                <c:pt idx="25">
                  <c:v>Hidalgo</c:v>
                </c:pt>
                <c:pt idx="26">
                  <c:v>Querétaro</c:v>
                </c:pt>
                <c:pt idx="27">
                  <c:v>Yucatán</c:v>
                </c:pt>
                <c:pt idx="28">
                  <c:v>Guanajuato</c:v>
                </c:pt>
                <c:pt idx="29">
                  <c:v>San Luis Potosí</c:v>
                </c:pt>
                <c:pt idx="30">
                  <c:v>Campeche</c:v>
                </c:pt>
                <c:pt idx="31">
                  <c:v>Quintana Roo</c:v>
                </c:pt>
                <c:pt idx="32">
                  <c:v>Zacatecas</c:v>
                </c:pt>
              </c:strCache>
            </c:strRef>
          </c:cat>
          <c:val>
            <c:numRef>
              <c:f>'F49'!$B$6:$B$38</c:f>
              <c:numCache>
                <c:formatCode>0.0</c:formatCode>
                <c:ptCount val="33"/>
                <c:pt idx="0">
                  <c:v>-9.8272235283391094</c:v>
                </c:pt>
                <c:pt idx="1">
                  <c:v>-6.3015753938484602</c:v>
                </c:pt>
                <c:pt idx="2">
                  <c:v>-5.3144687697689301</c:v>
                </c:pt>
                <c:pt idx="3">
                  <c:v>-4.9916805324459199</c:v>
                </c:pt>
                <c:pt idx="4">
                  <c:v>-4.1743337820971096</c:v>
                </c:pt>
                <c:pt idx="5">
                  <c:v>-3.1086592440593401</c:v>
                </c:pt>
                <c:pt idx="6">
                  <c:v>-3.0566003118979799</c:v>
                </c:pt>
                <c:pt idx="7">
                  <c:v>-2.3862375138734802</c:v>
                </c:pt>
                <c:pt idx="8">
                  <c:v>-2.3659127789046699</c:v>
                </c:pt>
                <c:pt idx="9">
                  <c:v>-2.0760849024160799</c:v>
                </c:pt>
                <c:pt idx="10">
                  <c:v>-0.96258922638920996</c:v>
                </c:pt>
                <c:pt idx="11">
                  <c:v>-0.19462304836538299</c:v>
                </c:pt>
                <c:pt idx="12">
                  <c:v>0.22723625823688501</c:v>
                </c:pt>
                <c:pt idx="13">
                  <c:v>0.87272653376593301</c:v>
                </c:pt>
                <c:pt idx="14">
                  <c:v>1.7489944965556801</c:v>
                </c:pt>
                <c:pt idx="15">
                  <c:v>1.7987019039748</c:v>
                </c:pt>
                <c:pt idx="16">
                  <c:v>1.9745725892768899</c:v>
                </c:pt>
                <c:pt idx="17">
                  <c:v>2.1046494759475101</c:v>
                </c:pt>
                <c:pt idx="18">
                  <c:v>2.1761278614409898</c:v>
                </c:pt>
                <c:pt idx="19">
                  <c:v>2.2162612243979298</c:v>
                </c:pt>
                <c:pt idx="20">
                  <c:v>2.3091449838510401</c:v>
                </c:pt>
                <c:pt idx="21">
                  <c:v>2.6976830480909699</c:v>
                </c:pt>
                <c:pt idx="22">
                  <c:v>3.4622754576967099</c:v>
                </c:pt>
                <c:pt idx="23">
                  <c:v>3.5714340793835002</c:v>
                </c:pt>
                <c:pt idx="24">
                  <c:v>3.6985331700374098</c:v>
                </c:pt>
                <c:pt idx="25">
                  <c:v>4.0123556580161903</c:v>
                </c:pt>
                <c:pt idx="26">
                  <c:v>4.8296745242639698</c:v>
                </c:pt>
                <c:pt idx="27">
                  <c:v>4.9945361721698696</c:v>
                </c:pt>
                <c:pt idx="28">
                  <c:v>5.5519083009514496</c:v>
                </c:pt>
                <c:pt idx="29">
                  <c:v>5.6085723532423701</c:v>
                </c:pt>
                <c:pt idx="30">
                  <c:v>5.9352517985611604</c:v>
                </c:pt>
                <c:pt idx="31">
                  <c:v>7.9059059234980502</c:v>
                </c:pt>
                <c:pt idx="32">
                  <c:v>10.1678798027492</c:v>
                </c:pt>
              </c:numCache>
            </c:numRef>
          </c:val>
          <c:extLst>
            <c:ext xmlns:c16="http://schemas.microsoft.com/office/drawing/2014/chart" uri="{C3380CC4-5D6E-409C-BE32-E72D297353CC}">
              <c16:uniqueId val="{00000028-2AEB-4EA4-A7CA-B5E1B475189C}"/>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CA19-46A0-B021-536DEE3B5237}"/>
              </c:ext>
            </c:extLst>
          </c:dPt>
          <c:dPt>
            <c:idx val="1"/>
            <c:invertIfNegative val="0"/>
            <c:bubble3D val="0"/>
            <c:spPr>
              <a:solidFill>
                <a:srgbClr val="7C878E"/>
              </a:solidFill>
              <a:ln>
                <a:noFill/>
              </a:ln>
              <a:effectLst/>
            </c:spPr>
            <c:extLst>
              <c:ext xmlns:c16="http://schemas.microsoft.com/office/drawing/2014/chart" uri="{C3380CC4-5D6E-409C-BE32-E72D297353CC}">
                <c16:uniqueId val="{00000003-CA19-46A0-B021-536DEE3B5237}"/>
              </c:ext>
            </c:extLst>
          </c:dPt>
          <c:dPt>
            <c:idx val="2"/>
            <c:invertIfNegative val="0"/>
            <c:bubble3D val="0"/>
            <c:spPr>
              <a:solidFill>
                <a:srgbClr val="7C878E"/>
              </a:solidFill>
              <a:ln>
                <a:noFill/>
              </a:ln>
              <a:effectLst/>
            </c:spPr>
            <c:extLst>
              <c:ext xmlns:c16="http://schemas.microsoft.com/office/drawing/2014/chart" uri="{C3380CC4-5D6E-409C-BE32-E72D297353CC}">
                <c16:uniqueId val="{00000005-CA19-46A0-B021-536DEE3B5237}"/>
              </c:ext>
            </c:extLst>
          </c:dPt>
          <c:dPt>
            <c:idx val="3"/>
            <c:invertIfNegative val="0"/>
            <c:bubble3D val="0"/>
            <c:spPr>
              <a:solidFill>
                <a:srgbClr val="7C878E"/>
              </a:solidFill>
              <a:ln>
                <a:noFill/>
              </a:ln>
              <a:effectLst/>
            </c:spPr>
            <c:extLst>
              <c:ext xmlns:c16="http://schemas.microsoft.com/office/drawing/2014/chart" uri="{C3380CC4-5D6E-409C-BE32-E72D297353CC}">
                <c16:uniqueId val="{00000007-CA19-46A0-B021-536DEE3B5237}"/>
              </c:ext>
            </c:extLst>
          </c:dPt>
          <c:dPt>
            <c:idx val="4"/>
            <c:invertIfNegative val="0"/>
            <c:bubble3D val="0"/>
            <c:spPr>
              <a:solidFill>
                <a:srgbClr val="7C878E"/>
              </a:solidFill>
              <a:ln>
                <a:noFill/>
              </a:ln>
              <a:effectLst/>
            </c:spPr>
            <c:extLst>
              <c:ext xmlns:c16="http://schemas.microsoft.com/office/drawing/2014/chart" uri="{C3380CC4-5D6E-409C-BE32-E72D297353CC}">
                <c16:uniqueId val="{00000009-CA19-46A0-B021-536DEE3B5237}"/>
              </c:ext>
            </c:extLst>
          </c:dPt>
          <c:dPt>
            <c:idx val="5"/>
            <c:invertIfNegative val="0"/>
            <c:bubble3D val="0"/>
            <c:spPr>
              <a:solidFill>
                <a:srgbClr val="7C878E"/>
              </a:solidFill>
              <a:ln>
                <a:noFill/>
              </a:ln>
              <a:effectLst/>
            </c:spPr>
            <c:extLst>
              <c:ext xmlns:c16="http://schemas.microsoft.com/office/drawing/2014/chart" uri="{C3380CC4-5D6E-409C-BE32-E72D297353CC}">
                <c16:uniqueId val="{0000000B-CA19-46A0-B021-536DEE3B5237}"/>
              </c:ext>
            </c:extLst>
          </c:dPt>
          <c:dPt>
            <c:idx val="6"/>
            <c:invertIfNegative val="0"/>
            <c:bubble3D val="0"/>
            <c:spPr>
              <a:solidFill>
                <a:srgbClr val="7C878E"/>
              </a:solidFill>
              <a:ln>
                <a:noFill/>
              </a:ln>
              <a:effectLst/>
            </c:spPr>
            <c:extLst>
              <c:ext xmlns:c16="http://schemas.microsoft.com/office/drawing/2014/chart" uri="{C3380CC4-5D6E-409C-BE32-E72D297353CC}">
                <c16:uniqueId val="{0000000D-CA19-46A0-B021-536DEE3B5237}"/>
              </c:ext>
            </c:extLst>
          </c:dPt>
          <c:dPt>
            <c:idx val="7"/>
            <c:invertIfNegative val="0"/>
            <c:bubble3D val="0"/>
            <c:spPr>
              <a:solidFill>
                <a:srgbClr val="7C878E"/>
              </a:solidFill>
              <a:ln>
                <a:noFill/>
              </a:ln>
              <a:effectLst/>
            </c:spPr>
            <c:extLst>
              <c:ext xmlns:c16="http://schemas.microsoft.com/office/drawing/2014/chart" uri="{C3380CC4-5D6E-409C-BE32-E72D297353CC}">
                <c16:uniqueId val="{0000000F-CA19-46A0-B021-536DEE3B5237}"/>
              </c:ext>
            </c:extLst>
          </c:dPt>
          <c:dPt>
            <c:idx val="8"/>
            <c:invertIfNegative val="0"/>
            <c:bubble3D val="0"/>
            <c:spPr>
              <a:solidFill>
                <a:srgbClr val="7C878E"/>
              </a:solidFill>
              <a:ln>
                <a:noFill/>
              </a:ln>
              <a:effectLst/>
            </c:spPr>
            <c:extLst>
              <c:ext xmlns:c16="http://schemas.microsoft.com/office/drawing/2014/chart" uri="{C3380CC4-5D6E-409C-BE32-E72D297353CC}">
                <c16:uniqueId val="{00000011-CA19-46A0-B021-536DEE3B5237}"/>
              </c:ext>
            </c:extLst>
          </c:dPt>
          <c:dPt>
            <c:idx val="9"/>
            <c:invertIfNegative val="0"/>
            <c:bubble3D val="0"/>
            <c:spPr>
              <a:solidFill>
                <a:srgbClr val="7C878E"/>
              </a:solidFill>
              <a:ln>
                <a:noFill/>
              </a:ln>
              <a:effectLst/>
            </c:spPr>
            <c:extLst>
              <c:ext xmlns:c16="http://schemas.microsoft.com/office/drawing/2014/chart" uri="{C3380CC4-5D6E-409C-BE32-E72D297353CC}">
                <c16:uniqueId val="{00000013-CA19-46A0-B021-536DEE3B5237}"/>
              </c:ext>
            </c:extLst>
          </c:dPt>
          <c:dPt>
            <c:idx val="10"/>
            <c:invertIfNegative val="0"/>
            <c:bubble3D val="0"/>
            <c:spPr>
              <a:solidFill>
                <a:srgbClr val="7C878E"/>
              </a:solidFill>
              <a:ln>
                <a:noFill/>
              </a:ln>
              <a:effectLst/>
            </c:spPr>
            <c:extLst>
              <c:ext xmlns:c16="http://schemas.microsoft.com/office/drawing/2014/chart" uri="{C3380CC4-5D6E-409C-BE32-E72D297353CC}">
                <c16:uniqueId val="{00000015-CA19-46A0-B021-536DEE3B5237}"/>
              </c:ext>
            </c:extLst>
          </c:dPt>
          <c:dPt>
            <c:idx val="11"/>
            <c:invertIfNegative val="0"/>
            <c:bubble3D val="0"/>
            <c:spPr>
              <a:solidFill>
                <a:srgbClr val="7C878E"/>
              </a:solidFill>
              <a:ln>
                <a:noFill/>
              </a:ln>
              <a:effectLst/>
            </c:spPr>
            <c:extLst>
              <c:ext xmlns:c16="http://schemas.microsoft.com/office/drawing/2014/chart" uri="{C3380CC4-5D6E-409C-BE32-E72D297353CC}">
                <c16:uniqueId val="{00000017-CA19-46A0-B021-536DEE3B5237}"/>
              </c:ext>
            </c:extLst>
          </c:dPt>
          <c:dPt>
            <c:idx val="12"/>
            <c:invertIfNegative val="0"/>
            <c:bubble3D val="0"/>
            <c:spPr>
              <a:solidFill>
                <a:srgbClr val="7C878E"/>
              </a:solidFill>
              <a:ln>
                <a:noFill/>
              </a:ln>
              <a:effectLst/>
            </c:spPr>
            <c:extLst>
              <c:ext xmlns:c16="http://schemas.microsoft.com/office/drawing/2014/chart" uri="{C3380CC4-5D6E-409C-BE32-E72D297353CC}">
                <c16:uniqueId val="{00000019-CA19-46A0-B021-536DEE3B5237}"/>
              </c:ext>
            </c:extLst>
          </c:dPt>
          <c:dPt>
            <c:idx val="13"/>
            <c:invertIfNegative val="0"/>
            <c:bubble3D val="0"/>
            <c:spPr>
              <a:solidFill>
                <a:srgbClr val="7C878E"/>
              </a:solidFill>
              <a:ln>
                <a:noFill/>
              </a:ln>
              <a:effectLst/>
            </c:spPr>
            <c:extLst>
              <c:ext xmlns:c16="http://schemas.microsoft.com/office/drawing/2014/chart" uri="{C3380CC4-5D6E-409C-BE32-E72D297353CC}">
                <c16:uniqueId val="{0000001B-CA19-46A0-B021-536DEE3B5237}"/>
              </c:ext>
            </c:extLst>
          </c:dPt>
          <c:dPt>
            <c:idx val="14"/>
            <c:invertIfNegative val="0"/>
            <c:bubble3D val="0"/>
            <c:spPr>
              <a:solidFill>
                <a:srgbClr val="7C878E"/>
              </a:solidFill>
              <a:ln>
                <a:noFill/>
              </a:ln>
              <a:effectLst/>
            </c:spPr>
            <c:extLst>
              <c:ext xmlns:c16="http://schemas.microsoft.com/office/drawing/2014/chart" uri="{C3380CC4-5D6E-409C-BE32-E72D297353CC}">
                <c16:uniqueId val="{0000001D-CA19-46A0-B021-536DEE3B5237}"/>
              </c:ext>
            </c:extLst>
          </c:dPt>
          <c:dPt>
            <c:idx val="15"/>
            <c:invertIfNegative val="0"/>
            <c:bubble3D val="0"/>
            <c:spPr>
              <a:solidFill>
                <a:srgbClr val="7C878E"/>
              </a:solidFill>
              <a:ln>
                <a:noFill/>
              </a:ln>
              <a:effectLst/>
            </c:spPr>
            <c:extLst>
              <c:ext xmlns:c16="http://schemas.microsoft.com/office/drawing/2014/chart" uri="{C3380CC4-5D6E-409C-BE32-E72D297353CC}">
                <c16:uniqueId val="{0000001F-CA19-46A0-B021-536DEE3B5237}"/>
              </c:ext>
            </c:extLst>
          </c:dPt>
          <c:dPt>
            <c:idx val="16"/>
            <c:invertIfNegative val="0"/>
            <c:bubble3D val="0"/>
            <c:spPr>
              <a:solidFill>
                <a:srgbClr val="7C878E"/>
              </a:solidFill>
              <a:ln>
                <a:noFill/>
              </a:ln>
              <a:effectLst/>
            </c:spPr>
            <c:extLst>
              <c:ext xmlns:c16="http://schemas.microsoft.com/office/drawing/2014/chart" uri="{C3380CC4-5D6E-409C-BE32-E72D297353CC}">
                <c16:uniqueId val="{00000021-CA19-46A0-B021-536DEE3B5237}"/>
              </c:ext>
            </c:extLst>
          </c:dPt>
          <c:dPt>
            <c:idx val="17"/>
            <c:invertIfNegative val="0"/>
            <c:bubble3D val="0"/>
            <c:spPr>
              <a:solidFill>
                <a:srgbClr val="7C878E"/>
              </a:solidFill>
              <a:ln>
                <a:noFill/>
              </a:ln>
              <a:effectLst/>
            </c:spPr>
            <c:extLst>
              <c:ext xmlns:c16="http://schemas.microsoft.com/office/drawing/2014/chart" uri="{C3380CC4-5D6E-409C-BE32-E72D297353CC}">
                <c16:uniqueId val="{00000023-CA19-46A0-B021-536DEE3B5237}"/>
              </c:ext>
            </c:extLst>
          </c:dPt>
          <c:dPt>
            <c:idx val="18"/>
            <c:invertIfNegative val="0"/>
            <c:bubble3D val="0"/>
            <c:spPr>
              <a:solidFill>
                <a:srgbClr val="95682B"/>
              </a:solidFill>
              <a:ln>
                <a:noFill/>
              </a:ln>
              <a:effectLst/>
            </c:spPr>
            <c:extLst>
              <c:ext xmlns:c16="http://schemas.microsoft.com/office/drawing/2014/chart" uri="{C3380CC4-5D6E-409C-BE32-E72D297353CC}">
                <c16:uniqueId val="{00000025-CA19-46A0-B021-536DEE3B5237}"/>
              </c:ext>
            </c:extLst>
          </c:dPt>
          <c:dPt>
            <c:idx val="19"/>
            <c:invertIfNegative val="0"/>
            <c:bubble3D val="0"/>
            <c:spPr>
              <a:solidFill>
                <a:srgbClr val="FBBB27"/>
              </a:solidFill>
              <a:ln>
                <a:noFill/>
              </a:ln>
              <a:effectLst/>
            </c:spPr>
            <c:extLst>
              <c:ext xmlns:c16="http://schemas.microsoft.com/office/drawing/2014/chart" uri="{C3380CC4-5D6E-409C-BE32-E72D297353CC}">
                <c16:uniqueId val="{00000027-CA19-46A0-B021-536DEE3B5237}"/>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'F50'!$A$6:$A$38</c:f>
              <c:strCache>
                <c:ptCount val="33"/>
                <c:pt idx="0">
                  <c:v>Zacatecas</c:v>
                </c:pt>
                <c:pt idx="1">
                  <c:v>Chiapas</c:v>
                </c:pt>
                <c:pt idx="2">
                  <c:v>Quintana Roo</c:v>
                </c:pt>
                <c:pt idx="3">
                  <c:v>Oaxaca</c:v>
                </c:pt>
                <c:pt idx="4">
                  <c:v>Sinaloa</c:v>
                </c:pt>
                <c:pt idx="5">
                  <c:v>Hidalgo</c:v>
                </c:pt>
                <c:pt idx="6">
                  <c:v>Coahuila</c:v>
                </c:pt>
                <c:pt idx="7">
                  <c:v>Veracruz</c:v>
                </c:pt>
                <c:pt idx="8">
                  <c:v>Tabasco</c:v>
                </c:pt>
                <c:pt idx="9">
                  <c:v>Guerrero</c:v>
                </c:pt>
                <c:pt idx="10">
                  <c:v>Nayarit</c:v>
                </c:pt>
                <c:pt idx="11">
                  <c:v>Estado de México</c:v>
                </c:pt>
                <c:pt idx="12">
                  <c:v>Puebla</c:v>
                </c:pt>
                <c:pt idx="13">
                  <c:v>Querétaro</c:v>
                </c:pt>
                <c:pt idx="14">
                  <c:v>Morelos</c:v>
                </c:pt>
                <c:pt idx="15">
                  <c:v>San Luis Potosí</c:v>
                </c:pt>
                <c:pt idx="16">
                  <c:v>Colima</c:v>
                </c:pt>
                <c:pt idx="17">
                  <c:v>Guanajuato</c:v>
                </c:pt>
                <c:pt idx="18">
                  <c:v>Nacional</c:v>
                </c:pt>
                <c:pt idx="19">
                  <c:v>Jalisco</c:v>
                </c:pt>
                <c:pt idx="20">
                  <c:v>Nuevo León</c:v>
                </c:pt>
                <c:pt idx="21">
                  <c:v>Ciudad de México</c:v>
                </c:pt>
                <c:pt idx="22">
                  <c:v>Baja California Sur</c:v>
                </c:pt>
                <c:pt idx="23">
                  <c:v>Baja California</c:v>
                </c:pt>
                <c:pt idx="24">
                  <c:v>Durango</c:v>
                </c:pt>
                <c:pt idx="25">
                  <c:v>Chihuahua</c:v>
                </c:pt>
                <c:pt idx="26">
                  <c:v>Michoacán</c:v>
                </c:pt>
                <c:pt idx="27">
                  <c:v>Tlaxcala</c:v>
                </c:pt>
                <c:pt idx="28">
                  <c:v>Sonora</c:v>
                </c:pt>
                <c:pt idx="29">
                  <c:v>Aguascalientes</c:v>
                </c:pt>
                <c:pt idx="30">
                  <c:v>Yucatán</c:v>
                </c:pt>
                <c:pt idx="31">
                  <c:v>Campeche</c:v>
                </c:pt>
                <c:pt idx="32">
                  <c:v>Tamaulipas</c:v>
                </c:pt>
              </c:strCache>
            </c:strRef>
          </c:cat>
          <c:val>
            <c:numRef>
              <c:f>'F50'!$B$6:$B$38</c:f>
              <c:numCache>
                <c:formatCode>0.0</c:formatCode>
                <c:ptCount val="33"/>
                <c:pt idx="0">
                  <c:v>-16.3146762477107</c:v>
                </c:pt>
                <c:pt idx="1">
                  <c:v>-8.7096573160685793</c:v>
                </c:pt>
                <c:pt idx="2">
                  <c:v>-5.7843107858267704</c:v>
                </c:pt>
                <c:pt idx="3">
                  <c:v>-5.5887926810569102</c:v>
                </c:pt>
                <c:pt idx="4">
                  <c:v>-2.44246205760524</c:v>
                </c:pt>
                <c:pt idx="5">
                  <c:v>-2.42206393528159</c:v>
                </c:pt>
                <c:pt idx="6">
                  <c:v>-2.3441058893313</c:v>
                </c:pt>
                <c:pt idx="7">
                  <c:v>-2.0937399267465202</c:v>
                </c:pt>
                <c:pt idx="8">
                  <c:v>-1.55151334077241</c:v>
                </c:pt>
                <c:pt idx="9">
                  <c:v>-1.5007582994488899</c:v>
                </c:pt>
                <c:pt idx="10">
                  <c:v>-1.44303596425824</c:v>
                </c:pt>
                <c:pt idx="11">
                  <c:v>-0.90625428988426704</c:v>
                </c:pt>
                <c:pt idx="12">
                  <c:v>-0.86335763182781</c:v>
                </c:pt>
                <c:pt idx="13">
                  <c:v>0.28129105565457602</c:v>
                </c:pt>
                <c:pt idx="14">
                  <c:v>0.297513756283041</c:v>
                </c:pt>
                <c:pt idx="15">
                  <c:v>1.4723128866364501</c:v>
                </c:pt>
                <c:pt idx="16">
                  <c:v>1.6386066960861301</c:v>
                </c:pt>
                <c:pt idx="17">
                  <c:v>1.6405520023360201</c:v>
                </c:pt>
                <c:pt idx="18">
                  <c:v>1.73059595837288</c:v>
                </c:pt>
                <c:pt idx="19">
                  <c:v>1.8054564331901</c:v>
                </c:pt>
                <c:pt idx="20">
                  <c:v>2.15222387399439</c:v>
                </c:pt>
                <c:pt idx="21">
                  <c:v>2.33975094051151</c:v>
                </c:pt>
                <c:pt idx="22">
                  <c:v>2.5393401877334298</c:v>
                </c:pt>
                <c:pt idx="23">
                  <c:v>2.5930968319288099</c:v>
                </c:pt>
                <c:pt idx="24">
                  <c:v>2.6625308410164199</c:v>
                </c:pt>
                <c:pt idx="25">
                  <c:v>3.0218434378741499</c:v>
                </c:pt>
                <c:pt idx="26">
                  <c:v>3.1837988842390299</c:v>
                </c:pt>
                <c:pt idx="27">
                  <c:v>3.5044399055173598</c:v>
                </c:pt>
                <c:pt idx="28">
                  <c:v>4.3389118456043798</c:v>
                </c:pt>
                <c:pt idx="29">
                  <c:v>5.75615123418698</c:v>
                </c:pt>
                <c:pt idx="30">
                  <c:v>6.7259794762168497</c:v>
                </c:pt>
                <c:pt idx="31">
                  <c:v>7.1519752720457603</c:v>
                </c:pt>
                <c:pt idx="32">
                  <c:v>11.352703489583501</c:v>
                </c:pt>
              </c:numCache>
            </c:numRef>
          </c:val>
          <c:extLst>
            <c:ext xmlns:c16="http://schemas.microsoft.com/office/drawing/2014/chart" uri="{C3380CC4-5D6E-409C-BE32-E72D297353CC}">
              <c16:uniqueId val="{00000028-CA19-46A0-B021-536DEE3B5237}"/>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'F51'!$F$4</c:f>
              <c:strCache>
                <c:ptCount val="1"/>
                <c:pt idx="0">
                  <c:v>Nacional</c:v>
                </c:pt>
              </c:strCache>
            </c:strRef>
          </c:tx>
          <c:spPr>
            <a:solidFill>
              <a:srgbClr val="FAD496"/>
            </a:solidFill>
            <a:ln w="0" cmpd="sng">
              <a:noFill/>
              <a:prstDash val="solid"/>
            </a:ln>
          </c:spPr>
          <c:invertIfNegative val="0"/>
          <c:dPt>
            <c:idx val="74"/>
            <c:invertIfNegative val="0"/>
            <c:bubble3D val="0"/>
            <c:spPr>
              <a:solidFill>
                <a:srgbClr val="FFC000">
                  <a:lumMod val="75000"/>
                </a:srgbClr>
              </a:solidFill>
              <a:ln w="0" cmpd="sng">
                <a:noFill/>
                <a:prstDash val="solid"/>
              </a:ln>
            </c:spPr>
            <c:extLst>
              <c:ext xmlns:c16="http://schemas.microsoft.com/office/drawing/2014/chart" uri="{C3380CC4-5D6E-409C-BE32-E72D297353CC}">
                <c16:uniqueId val="{00000001-E53C-494F-A213-BF696F0B839F}"/>
              </c:ext>
            </c:extLst>
          </c:dPt>
          <c:dLbls>
            <c:dLbl>
              <c:idx val="74"/>
              <c:layout>
                <c:manualLayout>
                  <c:x val="1.531399107929874E-2"/>
                  <c:y val="-0.32948011925763637"/>
                </c:manualLayout>
              </c:layout>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E53C-494F-A213-BF696F0B839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'F51'!$A$5:$B$79</c:f>
              <c:multiLvlStrCache>
                <c:ptCount val="75"/>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pt idx="74">
                    <c:v>Mar</c:v>
                  </c:pt>
                </c:lvl>
                <c:lvl>
                  <c:pt idx="0">
                    <c:v>2013</c:v>
                  </c:pt>
                  <c:pt idx="12">
                    <c:v>2014</c:v>
                  </c:pt>
                  <c:pt idx="24">
                    <c:v>2015</c:v>
                  </c:pt>
                  <c:pt idx="36">
                    <c:v>2016</c:v>
                  </c:pt>
                  <c:pt idx="48">
                    <c:v>2017</c:v>
                  </c:pt>
                  <c:pt idx="60">
                    <c:v>2018</c:v>
                  </c:pt>
                  <c:pt idx="72">
                    <c:v>2019</c:v>
                  </c:pt>
                </c:lvl>
              </c:multiLvlStrCache>
            </c:multiLvlStrRef>
          </c:cat>
          <c:val>
            <c:numRef>
              <c:f>'F51'!$F$5:$F$79</c:f>
              <c:numCache>
                <c:formatCode>General</c:formatCode>
                <c:ptCount val="75"/>
                <c:pt idx="0">
                  <c:v>3.25</c:v>
                </c:pt>
                <c:pt idx="1">
                  <c:v>3.55</c:v>
                </c:pt>
                <c:pt idx="2">
                  <c:v>4.25</c:v>
                </c:pt>
                <c:pt idx="3">
                  <c:v>4.6500000000000004</c:v>
                </c:pt>
                <c:pt idx="4">
                  <c:v>4.63</c:v>
                </c:pt>
                <c:pt idx="5">
                  <c:v>4.09</c:v>
                </c:pt>
                <c:pt idx="6">
                  <c:v>3.47</c:v>
                </c:pt>
                <c:pt idx="7">
                  <c:v>3.46</c:v>
                </c:pt>
                <c:pt idx="8">
                  <c:v>3.39</c:v>
                </c:pt>
                <c:pt idx="9">
                  <c:v>3.36</c:v>
                </c:pt>
                <c:pt idx="10">
                  <c:v>3.62</c:v>
                </c:pt>
                <c:pt idx="11">
                  <c:v>3.97</c:v>
                </c:pt>
                <c:pt idx="12">
                  <c:v>4.4800000000000004</c:v>
                </c:pt>
                <c:pt idx="13">
                  <c:v>4.2300000000000004</c:v>
                </c:pt>
                <c:pt idx="14">
                  <c:v>3.76</c:v>
                </c:pt>
                <c:pt idx="15">
                  <c:v>3.5</c:v>
                </c:pt>
                <c:pt idx="16">
                  <c:v>3.51</c:v>
                </c:pt>
                <c:pt idx="17">
                  <c:v>3.75</c:v>
                </c:pt>
                <c:pt idx="18">
                  <c:v>4.07</c:v>
                </c:pt>
                <c:pt idx="19">
                  <c:v>4.1500000000000004</c:v>
                </c:pt>
                <c:pt idx="20">
                  <c:v>4.22</c:v>
                </c:pt>
                <c:pt idx="21">
                  <c:v>4.3</c:v>
                </c:pt>
                <c:pt idx="22">
                  <c:v>4.17</c:v>
                </c:pt>
                <c:pt idx="23">
                  <c:v>4.08</c:v>
                </c:pt>
                <c:pt idx="24">
                  <c:v>3.07</c:v>
                </c:pt>
                <c:pt idx="25">
                  <c:v>3</c:v>
                </c:pt>
                <c:pt idx="26">
                  <c:v>3.14</c:v>
                </c:pt>
                <c:pt idx="27">
                  <c:v>3.06</c:v>
                </c:pt>
                <c:pt idx="28">
                  <c:v>2.88</c:v>
                </c:pt>
                <c:pt idx="29">
                  <c:v>2.87</c:v>
                </c:pt>
                <c:pt idx="30">
                  <c:v>2.74</c:v>
                </c:pt>
                <c:pt idx="31">
                  <c:v>2.59</c:v>
                </c:pt>
                <c:pt idx="32">
                  <c:v>2.52</c:v>
                </c:pt>
                <c:pt idx="33">
                  <c:v>2.48</c:v>
                </c:pt>
                <c:pt idx="34">
                  <c:v>2.21</c:v>
                </c:pt>
                <c:pt idx="35">
                  <c:v>2.13</c:v>
                </c:pt>
                <c:pt idx="36">
                  <c:v>2.61</c:v>
                </c:pt>
                <c:pt idx="37">
                  <c:v>2.87</c:v>
                </c:pt>
                <c:pt idx="38">
                  <c:v>2.6</c:v>
                </c:pt>
                <c:pt idx="39">
                  <c:v>2.54</c:v>
                </c:pt>
                <c:pt idx="40">
                  <c:v>2.6</c:v>
                </c:pt>
                <c:pt idx="41">
                  <c:v>2.54</c:v>
                </c:pt>
                <c:pt idx="42">
                  <c:v>2.65</c:v>
                </c:pt>
                <c:pt idx="43">
                  <c:v>2.73</c:v>
                </c:pt>
                <c:pt idx="44">
                  <c:v>2.97</c:v>
                </c:pt>
                <c:pt idx="45">
                  <c:v>3.06</c:v>
                </c:pt>
                <c:pt idx="46">
                  <c:v>3.31</c:v>
                </c:pt>
                <c:pt idx="47">
                  <c:v>3.36</c:v>
                </c:pt>
                <c:pt idx="48">
                  <c:v>4.72</c:v>
                </c:pt>
                <c:pt idx="49">
                  <c:v>4.8600000000000003</c:v>
                </c:pt>
                <c:pt idx="50">
                  <c:v>5.35</c:v>
                </c:pt>
                <c:pt idx="51">
                  <c:v>5.82</c:v>
                </c:pt>
                <c:pt idx="52">
                  <c:v>6.16</c:v>
                </c:pt>
                <c:pt idx="53">
                  <c:v>6.31</c:v>
                </c:pt>
                <c:pt idx="54">
                  <c:v>6.44</c:v>
                </c:pt>
                <c:pt idx="55">
                  <c:v>6.66</c:v>
                </c:pt>
                <c:pt idx="56">
                  <c:v>6.35</c:v>
                </c:pt>
                <c:pt idx="57">
                  <c:v>6.37</c:v>
                </c:pt>
                <c:pt idx="58">
                  <c:v>6.63</c:v>
                </c:pt>
                <c:pt idx="59">
                  <c:v>6.77</c:v>
                </c:pt>
                <c:pt idx="60">
                  <c:v>5.55</c:v>
                </c:pt>
                <c:pt idx="61">
                  <c:v>5.34</c:v>
                </c:pt>
                <c:pt idx="62">
                  <c:v>5.04</c:v>
                </c:pt>
                <c:pt idx="63">
                  <c:v>4.55</c:v>
                </c:pt>
                <c:pt idx="64">
                  <c:v>4.51</c:v>
                </c:pt>
                <c:pt idx="65">
                  <c:v>4.6500000000000004</c:v>
                </c:pt>
                <c:pt idx="66">
                  <c:v>4.8099999999999996</c:v>
                </c:pt>
                <c:pt idx="67">
                  <c:v>4.9000000000000004</c:v>
                </c:pt>
                <c:pt idx="68">
                  <c:v>5.0199999999999996</c:v>
                </c:pt>
                <c:pt idx="69">
                  <c:v>4.9000000000000004</c:v>
                </c:pt>
                <c:pt idx="70">
                  <c:v>4.72</c:v>
                </c:pt>
                <c:pt idx="71">
                  <c:v>4.83</c:v>
                </c:pt>
                <c:pt idx="72">
                  <c:v>4.37</c:v>
                </c:pt>
                <c:pt idx="73">
                  <c:v>3.94</c:v>
                </c:pt>
                <c:pt idx="74">
                  <c:v>4</c:v>
                </c:pt>
              </c:numCache>
            </c:numRef>
          </c:val>
          <c:extLst>
            <c:ext xmlns:c16="http://schemas.microsoft.com/office/drawing/2014/chart" uri="{C3380CC4-5D6E-409C-BE32-E72D297353CC}">
              <c16:uniqueId val="{00000002-E53C-494F-A213-BF696F0B839F}"/>
            </c:ext>
          </c:extLst>
        </c:ser>
        <c:dLbls>
          <c:showLegendKey val="0"/>
          <c:showVal val="0"/>
          <c:showCatName val="0"/>
          <c:showSerName val="0"/>
          <c:showPercent val="0"/>
          <c:showBubbleSize val="0"/>
        </c:dLbls>
        <c:gapWidth val="75"/>
        <c:axId val="125943168"/>
        <c:axId val="134166016"/>
      </c:barChart>
      <c:lineChart>
        <c:grouping val="standard"/>
        <c:varyColors val="0"/>
        <c:ser>
          <c:idx val="1"/>
          <c:order val="1"/>
          <c:tx>
            <c:strRef>
              <c:f>'F51'!$G$4</c:f>
              <c:strCache>
                <c:ptCount val="1"/>
                <c:pt idx="0">
                  <c:v>Guadalajara</c:v>
                </c:pt>
              </c:strCache>
            </c:strRef>
          </c:tx>
          <c:spPr>
            <a:ln w="34925" cmpd="sng">
              <a:solidFill>
                <a:srgbClr val="303233"/>
              </a:solidFill>
              <a:prstDash val="sysDash"/>
            </a:ln>
          </c:spPr>
          <c:marker>
            <c:symbol val="none"/>
          </c:marker>
          <c:dPt>
            <c:idx val="74"/>
            <c:marker>
              <c:symbol val="triangle"/>
              <c:size val="5"/>
              <c:spPr>
                <a:solidFill>
                  <a:srgbClr val="5B9BD5">
                    <a:lumMod val="60000"/>
                    <a:lumOff val="40000"/>
                  </a:srgbClr>
                </a:solidFill>
                <a:ln>
                  <a:solidFill>
                    <a:srgbClr val="5B9BD5"/>
                  </a:solidFill>
                  <a:headEnd type="triangle"/>
                </a:ln>
              </c:spPr>
            </c:marker>
            <c:bubble3D val="0"/>
            <c:spPr>
              <a:ln w="34925" cmpd="sng">
                <a:solidFill>
                  <a:srgbClr val="5B9BD5"/>
                </a:solidFill>
                <a:prstDash val="sysDash"/>
              </a:ln>
            </c:spPr>
            <c:extLst>
              <c:ext xmlns:c16="http://schemas.microsoft.com/office/drawing/2014/chart" uri="{C3380CC4-5D6E-409C-BE32-E72D297353CC}">
                <c16:uniqueId val="{00000004-E53C-494F-A213-BF696F0B839F}"/>
              </c:ext>
            </c:extLst>
          </c:dPt>
          <c:dLbls>
            <c:dLbl>
              <c:idx val="74"/>
              <c:layout>
                <c:manualLayout>
                  <c:x val="0"/>
                  <c:y val="-0.45905095267356083"/>
                </c:manualLayout>
              </c:layout>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E53C-494F-A213-BF696F0B839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'F51'!$B$5:$B$79</c:f>
              <c:strCache>
                <c:ptCount val="75"/>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pt idx="74">
                  <c:v>Mar</c:v>
                </c:pt>
              </c:strCache>
            </c:strRef>
          </c:cat>
          <c:val>
            <c:numRef>
              <c:f>'F51'!$G$5:$G$79</c:f>
              <c:numCache>
                <c:formatCode>General</c:formatCode>
                <c:ptCount val="75"/>
                <c:pt idx="0">
                  <c:v>3.35</c:v>
                </c:pt>
                <c:pt idx="1">
                  <c:v>3.69</c:v>
                </c:pt>
                <c:pt idx="2">
                  <c:v>4.3499999999999996</c:v>
                </c:pt>
                <c:pt idx="3">
                  <c:v>4.54</c:v>
                </c:pt>
                <c:pt idx="4">
                  <c:v>4.66</c:v>
                </c:pt>
                <c:pt idx="5">
                  <c:v>3.92</c:v>
                </c:pt>
                <c:pt idx="6">
                  <c:v>2.98</c:v>
                </c:pt>
                <c:pt idx="7">
                  <c:v>2.92</c:v>
                </c:pt>
                <c:pt idx="8">
                  <c:v>3</c:v>
                </c:pt>
                <c:pt idx="9">
                  <c:v>2.76</c:v>
                </c:pt>
                <c:pt idx="10">
                  <c:v>3.09</c:v>
                </c:pt>
                <c:pt idx="11">
                  <c:v>3.71</c:v>
                </c:pt>
                <c:pt idx="12">
                  <c:v>4.1399999999999997</c:v>
                </c:pt>
                <c:pt idx="13">
                  <c:v>4.05</c:v>
                </c:pt>
                <c:pt idx="14">
                  <c:v>3.09</c:v>
                </c:pt>
                <c:pt idx="15">
                  <c:v>2.84</c:v>
                </c:pt>
                <c:pt idx="16">
                  <c:v>3.04</c:v>
                </c:pt>
                <c:pt idx="17">
                  <c:v>3.59</c:v>
                </c:pt>
                <c:pt idx="18">
                  <c:v>4.07</c:v>
                </c:pt>
                <c:pt idx="19">
                  <c:v>4.12</c:v>
                </c:pt>
                <c:pt idx="20">
                  <c:v>4.26</c:v>
                </c:pt>
                <c:pt idx="21">
                  <c:v>4.3</c:v>
                </c:pt>
                <c:pt idx="22">
                  <c:v>4.1399999999999997</c:v>
                </c:pt>
                <c:pt idx="23">
                  <c:v>3.96</c:v>
                </c:pt>
                <c:pt idx="24">
                  <c:v>3.05</c:v>
                </c:pt>
                <c:pt idx="25">
                  <c:v>3.09</c:v>
                </c:pt>
                <c:pt idx="26">
                  <c:v>3.35</c:v>
                </c:pt>
                <c:pt idx="27">
                  <c:v>3.33</c:v>
                </c:pt>
                <c:pt idx="28">
                  <c:v>2.89</c:v>
                </c:pt>
                <c:pt idx="29">
                  <c:v>2.86</c:v>
                </c:pt>
                <c:pt idx="30">
                  <c:v>2.87</c:v>
                </c:pt>
                <c:pt idx="31">
                  <c:v>2.69</c:v>
                </c:pt>
                <c:pt idx="32">
                  <c:v>2.7</c:v>
                </c:pt>
                <c:pt idx="33">
                  <c:v>3</c:v>
                </c:pt>
                <c:pt idx="34">
                  <c:v>2.66</c:v>
                </c:pt>
                <c:pt idx="35">
                  <c:v>2.56</c:v>
                </c:pt>
                <c:pt idx="36">
                  <c:v>3.22</c:v>
                </c:pt>
                <c:pt idx="37">
                  <c:v>3.01</c:v>
                </c:pt>
                <c:pt idx="38">
                  <c:v>3.26</c:v>
                </c:pt>
                <c:pt idx="39">
                  <c:v>3.46</c:v>
                </c:pt>
                <c:pt idx="40">
                  <c:v>3.61</c:v>
                </c:pt>
                <c:pt idx="41">
                  <c:v>3.31</c:v>
                </c:pt>
                <c:pt idx="42">
                  <c:v>3.22</c:v>
                </c:pt>
                <c:pt idx="43">
                  <c:v>3.31</c:v>
                </c:pt>
                <c:pt idx="44">
                  <c:v>3.19</c:v>
                </c:pt>
                <c:pt idx="45">
                  <c:v>2.99</c:v>
                </c:pt>
                <c:pt idx="46">
                  <c:v>3.33</c:v>
                </c:pt>
                <c:pt idx="47">
                  <c:v>3.32</c:v>
                </c:pt>
                <c:pt idx="48">
                  <c:v>4.38</c:v>
                </c:pt>
                <c:pt idx="49">
                  <c:v>4.72</c:v>
                </c:pt>
                <c:pt idx="50">
                  <c:v>5.04</c:v>
                </c:pt>
                <c:pt idx="51">
                  <c:v>5.13</c:v>
                </c:pt>
                <c:pt idx="52">
                  <c:v>5.1100000000000003</c:v>
                </c:pt>
                <c:pt idx="53">
                  <c:v>5.53</c:v>
                </c:pt>
                <c:pt idx="54">
                  <c:v>5.77</c:v>
                </c:pt>
                <c:pt idx="55">
                  <c:v>5.98</c:v>
                </c:pt>
                <c:pt idx="56">
                  <c:v>5.73</c:v>
                </c:pt>
                <c:pt idx="57">
                  <c:v>5.72</c:v>
                </c:pt>
                <c:pt idx="58">
                  <c:v>5.98</c:v>
                </c:pt>
                <c:pt idx="59">
                  <c:v>6.15</c:v>
                </c:pt>
                <c:pt idx="60">
                  <c:v>4.78</c:v>
                </c:pt>
                <c:pt idx="61">
                  <c:v>4.5199999999999996</c:v>
                </c:pt>
                <c:pt idx="62">
                  <c:v>4.2300000000000004</c:v>
                </c:pt>
                <c:pt idx="63">
                  <c:v>3.83</c:v>
                </c:pt>
                <c:pt idx="64">
                  <c:v>4.2300000000000004</c:v>
                </c:pt>
                <c:pt idx="65">
                  <c:v>4.18</c:v>
                </c:pt>
                <c:pt idx="66">
                  <c:v>4.22</c:v>
                </c:pt>
                <c:pt idx="67">
                  <c:v>4.3099999999999996</c:v>
                </c:pt>
                <c:pt idx="68">
                  <c:v>4.67</c:v>
                </c:pt>
                <c:pt idx="69">
                  <c:v>4.68</c:v>
                </c:pt>
                <c:pt idx="70">
                  <c:v>4.54</c:v>
                </c:pt>
                <c:pt idx="71">
                  <c:v>4.38</c:v>
                </c:pt>
                <c:pt idx="72">
                  <c:v>4.01</c:v>
                </c:pt>
                <c:pt idx="73">
                  <c:v>4.0199999999999996</c:v>
                </c:pt>
                <c:pt idx="74">
                  <c:v>4.45</c:v>
                </c:pt>
              </c:numCache>
            </c:numRef>
          </c:val>
          <c:smooth val="0"/>
          <c:extLst>
            <c:ext xmlns:c16="http://schemas.microsoft.com/office/drawing/2014/chart" uri="{C3380CC4-5D6E-409C-BE32-E72D297353CC}">
              <c16:uniqueId val="{00000005-E53C-494F-A213-BF696F0B839F}"/>
            </c:ext>
          </c:extLst>
        </c:ser>
        <c:ser>
          <c:idx val="2"/>
          <c:order val="2"/>
          <c:tx>
            <c:strRef>
              <c:f>'F51'!$K$4</c:f>
              <c:strCache>
                <c:ptCount val="1"/>
                <c:pt idx="0">
                  <c:v>Tepatitlán</c:v>
                </c:pt>
              </c:strCache>
            </c:strRef>
          </c:tx>
          <c:spPr>
            <a:ln w="34925">
              <a:solidFill>
                <a:srgbClr val="80868B"/>
              </a:solidFill>
              <a:prstDash val="sysDot"/>
            </a:ln>
          </c:spPr>
          <c:marker>
            <c:symbol val="none"/>
          </c:marker>
          <c:dPt>
            <c:idx val="74"/>
            <c:marker>
              <c:symbol val="diamond"/>
              <c:size val="5"/>
              <c:spPr>
                <a:solidFill>
                  <a:srgbClr val="FF0000"/>
                </a:solidFill>
                <a:ln cap="rnd">
                  <a:solidFill>
                    <a:srgbClr val="C00000"/>
                  </a:solidFill>
                  <a:bevel/>
                  <a:headEnd type="triangle"/>
                  <a:tailEnd type="triangle" w="lg" len="med"/>
                </a:ln>
              </c:spPr>
            </c:marker>
            <c:bubble3D val="0"/>
            <c:spPr>
              <a:ln w="34925">
                <a:solidFill>
                  <a:srgbClr val="C00000"/>
                </a:solidFill>
                <a:prstDash val="sysDot"/>
              </a:ln>
            </c:spPr>
            <c:extLst>
              <c:ext xmlns:c16="http://schemas.microsoft.com/office/drawing/2014/chart" uri="{C3380CC4-5D6E-409C-BE32-E72D297353CC}">
                <c16:uniqueId val="{00000007-E53C-494F-A213-BF696F0B839F}"/>
              </c:ext>
            </c:extLst>
          </c:dPt>
          <c:dLbls>
            <c:dLbl>
              <c:idx val="74"/>
              <c:layout>
                <c:manualLayout>
                  <c:x val="0"/>
                  <c:y val="-0.42943476217849236"/>
                </c:manualLayout>
              </c:layout>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E53C-494F-A213-BF696F0B839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'F51'!$B$5:$B$79</c:f>
              <c:strCache>
                <c:ptCount val="75"/>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pt idx="74">
                  <c:v>Mar</c:v>
                </c:pt>
              </c:strCache>
            </c:strRef>
          </c:cat>
          <c:val>
            <c:numRef>
              <c:f>'F51'!$K$5:$K$79</c:f>
              <c:numCache>
                <c:formatCode>General</c:formatCode>
                <c:ptCount val="75"/>
                <c:pt idx="0">
                  <c:v>5.93</c:v>
                </c:pt>
                <c:pt idx="1">
                  <c:v>6.17</c:v>
                </c:pt>
                <c:pt idx="2">
                  <c:v>6.33</c:v>
                </c:pt>
                <c:pt idx="3">
                  <c:v>6.35</c:v>
                </c:pt>
                <c:pt idx="4">
                  <c:v>6.03</c:v>
                </c:pt>
                <c:pt idx="5">
                  <c:v>5.14</c:v>
                </c:pt>
                <c:pt idx="6">
                  <c:v>4.33</c:v>
                </c:pt>
                <c:pt idx="7">
                  <c:v>4.82</c:v>
                </c:pt>
                <c:pt idx="8">
                  <c:v>4.74</c:v>
                </c:pt>
                <c:pt idx="9">
                  <c:v>5.66</c:v>
                </c:pt>
                <c:pt idx="10">
                  <c:v>5.67</c:v>
                </c:pt>
                <c:pt idx="11">
                  <c:v>4.92</c:v>
                </c:pt>
                <c:pt idx="12">
                  <c:v>4.67</c:v>
                </c:pt>
                <c:pt idx="13">
                  <c:v>5.05</c:v>
                </c:pt>
                <c:pt idx="14">
                  <c:v>4.99</c:v>
                </c:pt>
                <c:pt idx="15">
                  <c:v>4.96</c:v>
                </c:pt>
                <c:pt idx="16">
                  <c:v>4.63</c:v>
                </c:pt>
                <c:pt idx="17">
                  <c:v>5.1100000000000003</c:v>
                </c:pt>
                <c:pt idx="18">
                  <c:v>5.47</c:v>
                </c:pt>
                <c:pt idx="19">
                  <c:v>4.18</c:v>
                </c:pt>
                <c:pt idx="20">
                  <c:v>3.56</c:v>
                </c:pt>
                <c:pt idx="21">
                  <c:v>3.07</c:v>
                </c:pt>
                <c:pt idx="22">
                  <c:v>3.28</c:v>
                </c:pt>
                <c:pt idx="23">
                  <c:v>3.89</c:v>
                </c:pt>
                <c:pt idx="24">
                  <c:v>3.15</c:v>
                </c:pt>
                <c:pt idx="25">
                  <c:v>2.44</c:v>
                </c:pt>
                <c:pt idx="26">
                  <c:v>2.72</c:v>
                </c:pt>
                <c:pt idx="27">
                  <c:v>3.03</c:v>
                </c:pt>
                <c:pt idx="28">
                  <c:v>3.26</c:v>
                </c:pt>
                <c:pt idx="29">
                  <c:v>3.4</c:v>
                </c:pt>
                <c:pt idx="30">
                  <c:v>3.85</c:v>
                </c:pt>
                <c:pt idx="31">
                  <c:v>4.16</c:v>
                </c:pt>
                <c:pt idx="32">
                  <c:v>4.71</c:v>
                </c:pt>
                <c:pt idx="33">
                  <c:v>4.79</c:v>
                </c:pt>
                <c:pt idx="34">
                  <c:v>4.6500000000000004</c:v>
                </c:pt>
                <c:pt idx="35">
                  <c:v>4.16</c:v>
                </c:pt>
                <c:pt idx="36">
                  <c:v>3.81</c:v>
                </c:pt>
                <c:pt idx="37">
                  <c:v>4.57</c:v>
                </c:pt>
                <c:pt idx="38">
                  <c:v>4.46</c:v>
                </c:pt>
                <c:pt idx="39">
                  <c:v>4.2300000000000004</c:v>
                </c:pt>
                <c:pt idx="40">
                  <c:v>3.72</c:v>
                </c:pt>
                <c:pt idx="41">
                  <c:v>3.44</c:v>
                </c:pt>
                <c:pt idx="42">
                  <c:v>3.97</c:v>
                </c:pt>
                <c:pt idx="43">
                  <c:v>4.88</c:v>
                </c:pt>
                <c:pt idx="44">
                  <c:v>4.67</c:v>
                </c:pt>
                <c:pt idx="45">
                  <c:v>4.62</c:v>
                </c:pt>
                <c:pt idx="46">
                  <c:v>4.43</c:v>
                </c:pt>
                <c:pt idx="47">
                  <c:v>5.17</c:v>
                </c:pt>
                <c:pt idx="48">
                  <c:v>7.47</c:v>
                </c:pt>
                <c:pt idx="49">
                  <c:v>7.52</c:v>
                </c:pt>
                <c:pt idx="50">
                  <c:v>7.99</c:v>
                </c:pt>
                <c:pt idx="51">
                  <c:v>8.18</c:v>
                </c:pt>
                <c:pt idx="52">
                  <c:v>8.69</c:v>
                </c:pt>
                <c:pt idx="53">
                  <c:v>8.6199999999999992</c:v>
                </c:pt>
                <c:pt idx="54">
                  <c:v>7.51</c:v>
                </c:pt>
                <c:pt idx="55">
                  <c:v>6.93</c:v>
                </c:pt>
                <c:pt idx="56">
                  <c:v>6.84</c:v>
                </c:pt>
                <c:pt idx="57">
                  <c:v>6.3</c:v>
                </c:pt>
                <c:pt idx="58">
                  <c:v>6.89</c:v>
                </c:pt>
                <c:pt idx="59">
                  <c:v>7.05</c:v>
                </c:pt>
                <c:pt idx="60">
                  <c:v>6.2</c:v>
                </c:pt>
                <c:pt idx="61">
                  <c:v>6.74</c:v>
                </c:pt>
                <c:pt idx="62">
                  <c:v>6.03</c:v>
                </c:pt>
                <c:pt idx="63">
                  <c:v>5.61</c:v>
                </c:pt>
                <c:pt idx="64">
                  <c:v>5.16</c:v>
                </c:pt>
                <c:pt idx="65">
                  <c:v>5.0199999999999996</c:v>
                </c:pt>
                <c:pt idx="66">
                  <c:v>5.39</c:v>
                </c:pt>
                <c:pt idx="67">
                  <c:v>5.85</c:v>
                </c:pt>
                <c:pt idx="68">
                  <c:v>5.88</c:v>
                </c:pt>
                <c:pt idx="69">
                  <c:v>6.1</c:v>
                </c:pt>
                <c:pt idx="70">
                  <c:v>6.08</c:v>
                </c:pt>
                <c:pt idx="71">
                  <c:v>6.31</c:v>
                </c:pt>
                <c:pt idx="72">
                  <c:v>5.12</c:v>
                </c:pt>
                <c:pt idx="73">
                  <c:v>3.74</c:v>
                </c:pt>
                <c:pt idx="74">
                  <c:v>4.04</c:v>
                </c:pt>
              </c:numCache>
            </c:numRef>
          </c:val>
          <c:smooth val="0"/>
          <c:extLst>
            <c:ext xmlns:c16="http://schemas.microsoft.com/office/drawing/2014/chart" uri="{C3380CC4-5D6E-409C-BE32-E72D297353CC}">
              <c16:uniqueId val="{00000008-E53C-494F-A213-BF696F0B839F}"/>
            </c:ext>
          </c:extLst>
        </c:ser>
        <c:dLbls>
          <c:showLegendKey val="0"/>
          <c:showVal val="0"/>
          <c:showCatName val="0"/>
          <c:showSerName val="0"/>
          <c:showPercent val="0"/>
          <c:showBubbleSize val="0"/>
        </c:dLbls>
        <c:marker val="1"/>
        <c:smooth val="0"/>
        <c:axId val="125943168"/>
        <c:axId val="134166016"/>
      </c:lineChart>
      <c:catAx>
        <c:axId val="125943168"/>
        <c:scaling>
          <c:orientation val="minMax"/>
        </c:scaling>
        <c:delete val="0"/>
        <c:axPos val="b"/>
        <c:numFmt formatCode="General" sourceLinked="1"/>
        <c:majorTickMark val="none"/>
        <c:minorTickMark val="none"/>
        <c:tickLblPos val="nextTo"/>
        <c:spPr>
          <a:noFill/>
          <a:ln>
            <a:solidFill>
              <a:sysClr val="window" lastClr="FFFFFF">
                <a:lumMod val="75000"/>
              </a:sysClr>
            </a:solidFill>
          </a:ln>
        </c:spPr>
        <c:txPr>
          <a:bodyPr rot="-5400000" vert="horz"/>
          <a:lstStyle/>
          <a:p>
            <a:pPr>
              <a:defRPr>
                <a:solidFill>
                  <a:srgbClr val="80868B"/>
                </a:solidFill>
              </a:defRPr>
            </a:pPr>
            <a:endParaRPr lang="es-MX"/>
          </a:p>
        </c:txPr>
        <c:crossAx val="134166016"/>
        <c:crosses val="autoZero"/>
        <c:auto val="1"/>
        <c:lblAlgn val="ctr"/>
        <c:lblOffset val="100"/>
        <c:noMultiLvlLbl val="0"/>
      </c:catAx>
      <c:valAx>
        <c:axId val="134166016"/>
        <c:scaling>
          <c:orientation val="minMax"/>
          <c:max val="9"/>
          <c:min val="2"/>
        </c:scaling>
        <c:delete val="0"/>
        <c:axPos val="l"/>
        <c:numFmt formatCode="General" sourceLinked="1"/>
        <c:majorTickMark val="none"/>
        <c:minorTickMark val="none"/>
        <c:tickLblPos val="nextTo"/>
        <c:spPr>
          <a:ln>
            <a:noFill/>
          </a:ln>
        </c:spPr>
        <c:txPr>
          <a:bodyPr/>
          <a:lstStyle/>
          <a:p>
            <a:pPr>
              <a:defRPr>
                <a:solidFill>
                  <a:schemeClr val="bg1">
                    <a:lumMod val="50000"/>
                  </a:schemeClr>
                </a:solidFill>
              </a:defRPr>
            </a:pPr>
            <a:endParaRPr lang="es-MX"/>
          </a:p>
        </c:txPr>
        <c:crossAx val="125943168"/>
        <c:crosses val="autoZero"/>
        <c:crossBetween val="between"/>
      </c:valAx>
    </c:plotArea>
    <c:legend>
      <c:legendPos val="b"/>
      <c:layout/>
      <c:overlay val="0"/>
      <c:txPr>
        <a:bodyPr/>
        <a:lstStyle/>
        <a:p>
          <a:pPr>
            <a:defRPr>
              <a:solidFill>
                <a:srgbClr val="80868B"/>
              </a:solidFill>
            </a:defRPr>
          </a:pPr>
          <a:endParaRPr lang="es-MX"/>
        </a:p>
      </c:txPr>
    </c:legend>
    <c:plotVisOnly val="1"/>
    <c:dispBlanksAs val="gap"/>
    <c:showDLblsOverMax val="0"/>
  </c:chart>
  <c:spPr>
    <a:ln>
      <a:noFill/>
    </a:ln>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606868"/>
            </a:solidFill>
            <a:ln>
              <a:noFill/>
            </a:ln>
            <a:effectLst/>
          </c:spPr>
          <c:invertIfNegative val="0"/>
          <c:dPt>
            <c:idx val="13"/>
            <c:invertIfNegative val="0"/>
            <c:bubble3D val="0"/>
            <c:extLst>
              <c:ext xmlns:c16="http://schemas.microsoft.com/office/drawing/2014/chart" uri="{C3380CC4-5D6E-409C-BE32-E72D297353CC}">
                <c16:uniqueId val="{00000000-52FB-4ACD-8D58-5FE2F946A1CD}"/>
              </c:ext>
            </c:extLst>
          </c:dPt>
          <c:dPt>
            <c:idx val="16"/>
            <c:invertIfNegative val="0"/>
            <c:bubble3D val="0"/>
            <c:spPr>
              <a:solidFill>
                <a:srgbClr val="FAD496"/>
              </a:solidFill>
              <a:ln>
                <a:noFill/>
              </a:ln>
              <a:effectLst/>
            </c:spPr>
            <c:extLst>
              <c:ext xmlns:c16="http://schemas.microsoft.com/office/drawing/2014/chart" uri="{C3380CC4-5D6E-409C-BE32-E72D297353CC}">
                <c16:uniqueId val="{00000002-52FB-4ACD-8D58-5FE2F946A1CD}"/>
              </c:ext>
            </c:extLst>
          </c:dPt>
          <c:dPt>
            <c:idx val="30"/>
            <c:invertIfNegative val="0"/>
            <c:bubble3D val="0"/>
            <c:spPr>
              <a:solidFill>
                <a:srgbClr val="FBBB27"/>
              </a:solidFill>
              <a:ln>
                <a:noFill/>
              </a:ln>
              <a:effectLst/>
            </c:spPr>
            <c:extLst>
              <c:ext xmlns:c16="http://schemas.microsoft.com/office/drawing/2014/chart" uri="{C3380CC4-5D6E-409C-BE32-E72D297353CC}">
                <c16:uniqueId val="{00000004-52FB-4ACD-8D58-5FE2F946A1CD}"/>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'F52'!$A$5:$A$50</c:f>
              <c:strCache>
                <c:ptCount val="46"/>
                <c:pt idx="0">
                  <c:v>Huatabampo, Son.</c:v>
                </c:pt>
                <c:pt idx="1">
                  <c:v>Culiacán, Sin.</c:v>
                </c:pt>
                <c:pt idx="2">
                  <c:v>Mexicali, B. C.</c:v>
                </c:pt>
                <c:pt idx="3">
                  <c:v>Cd. Acuña, Coah.</c:v>
                </c:pt>
                <c:pt idx="4">
                  <c:v>Cd. Juárez, Chih</c:v>
                </c:pt>
                <c:pt idx="5">
                  <c:v>Veracruz, Ver.</c:v>
                </c:pt>
                <c:pt idx="6">
                  <c:v>Matamoros, Tamps.</c:v>
                </c:pt>
                <c:pt idx="7">
                  <c:v>Villahermosa, Tab.</c:v>
                </c:pt>
                <c:pt idx="8">
                  <c:v>Tapachula, Chis.</c:v>
                </c:pt>
                <c:pt idx="9">
                  <c:v>Morelia, Mich</c:v>
                </c:pt>
                <c:pt idx="10">
                  <c:v>Toluca, Edo. de Méx.</c:v>
                </c:pt>
                <c:pt idx="11">
                  <c:v>Chetumal, Q. R.</c:v>
                </c:pt>
                <c:pt idx="12">
                  <c:v>Tampico, Tamps.</c:v>
                </c:pt>
                <c:pt idx="13">
                  <c:v>Monclova, Coah.</c:v>
                </c:pt>
                <c:pt idx="14">
                  <c:v>Tijuana, B. C.</c:v>
                </c:pt>
                <c:pt idx="15">
                  <c:v>Córdoba, Ver.</c:v>
                </c:pt>
                <c:pt idx="16">
                  <c:v>Tepatitlán, Jal.</c:v>
                </c:pt>
                <c:pt idx="17">
                  <c:v>Aguascalientes, Ags.</c:v>
                </c:pt>
                <c:pt idx="18">
                  <c:v>León, Gto.</c:v>
                </c:pt>
                <c:pt idx="19">
                  <c:v>Ciudad de México</c:v>
                </c:pt>
                <c:pt idx="20">
                  <c:v>Tulancingo, Hgo.</c:v>
                </c:pt>
                <c:pt idx="21">
                  <c:v>San Andrés Tuxtla, Ver.</c:v>
                </c:pt>
                <c:pt idx="22">
                  <c:v>Tlaxcala, Tlax.</c:v>
                </c:pt>
                <c:pt idx="23">
                  <c:v>Oaxaca, Oax.</c:v>
                </c:pt>
                <c:pt idx="24">
                  <c:v>Monterrey, N. L.</c:v>
                </c:pt>
                <c:pt idx="25">
                  <c:v>Cuernavaca, Mor.</c:v>
                </c:pt>
                <c:pt idx="26">
                  <c:v>Iguala, Gro.</c:v>
                </c:pt>
                <c:pt idx="27">
                  <c:v>San Luis Potosí, S. L. P.</c:v>
                </c:pt>
                <c:pt idx="28">
                  <c:v>La Paz, B. C. S.</c:v>
                </c:pt>
                <c:pt idx="29">
                  <c:v>Tepic, Nay.</c:v>
                </c:pt>
                <c:pt idx="30">
                  <c:v>Guadalajara, Jal.</c:v>
                </c:pt>
                <c:pt idx="31">
                  <c:v>Colima, Col.</c:v>
                </c:pt>
                <c:pt idx="32">
                  <c:v>Campeche, Camp.</c:v>
                </c:pt>
                <c:pt idx="33">
                  <c:v>Cd. Jiménez, Chih.</c:v>
                </c:pt>
                <c:pt idx="34">
                  <c:v>Fresnillo, Zac.</c:v>
                </c:pt>
                <c:pt idx="35">
                  <c:v>Torreón, Coah.</c:v>
                </c:pt>
                <c:pt idx="36">
                  <c:v>Hermosillo, Son.</c:v>
                </c:pt>
                <c:pt idx="37">
                  <c:v>Chihuahua, Chih.</c:v>
                </c:pt>
                <c:pt idx="38">
                  <c:v>Durango, Dgo.</c:v>
                </c:pt>
                <c:pt idx="39">
                  <c:v>Acapulco, Gro.</c:v>
                </c:pt>
                <c:pt idx="40">
                  <c:v>Mérida, Yuc.</c:v>
                </c:pt>
                <c:pt idx="41">
                  <c:v>Cortazar, Gto.</c:v>
                </c:pt>
                <c:pt idx="42">
                  <c:v>Jacona, Mich.</c:v>
                </c:pt>
                <c:pt idx="43">
                  <c:v>Puebla, Pue.</c:v>
                </c:pt>
                <c:pt idx="44">
                  <c:v>Querétaro, Qro.</c:v>
                </c:pt>
                <c:pt idx="45">
                  <c:v>Tehuantepec, Oax.</c:v>
                </c:pt>
              </c:strCache>
            </c:strRef>
          </c:cat>
          <c:val>
            <c:numRef>
              <c:f>'F52'!$D$5:$D$50</c:f>
              <c:numCache>
                <c:formatCode>General</c:formatCode>
                <c:ptCount val="46"/>
                <c:pt idx="0">
                  <c:v>-0.08</c:v>
                </c:pt>
                <c:pt idx="1">
                  <c:v>0.22</c:v>
                </c:pt>
                <c:pt idx="2">
                  <c:v>0.68</c:v>
                </c:pt>
                <c:pt idx="3">
                  <c:v>1.17</c:v>
                </c:pt>
                <c:pt idx="4">
                  <c:v>2.11</c:v>
                </c:pt>
                <c:pt idx="5">
                  <c:v>3.05</c:v>
                </c:pt>
                <c:pt idx="6">
                  <c:v>3.11</c:v>
                </c:pt>
                <c:pt idx="7">
                  <c:v>3.32</c:v>
                </c:pt>
                <c:pt idx="8">
                  <c:v>3.33</c:v>
                </c:pt>
                <c:pt idx="9">
                  <c:v>3.49</c:v>
                </c:pt>
                <c:pt idx="10">
                  <c:v>3.6</c:v>
                </c:pt>
                <c:pt idx="11">
                  <c:v>3.7</c:v>
                </c:pt>
                <c:pt idx="12">
                  <c:v>3.79</c:v>
                </c:pt>
                <c:pt idx="13">
                  <c:v>3.89</c:v>
                </c:pt>
                <c:pt idx="14">
                  <c:v>3.97</c:v>
                </c:pt>
                <c:pt idx="15">
                  <c:v>4</c:v>
                </c:pt>
                <c:pt idx="16">
                  <c:v>4.04</c:v>
                </c:pt>
                <c:pt idx="17">
                  <c:v>4.08</c:v>
                </c:pt>
                <c:pt idx="18">
                  <c:v>4.18</c:v>
                </c:pt>
                <c:pt idx="19">
                  <c:v>4.1900000000000004</c:v>
                </c:pt>
                <c:pt idx="20">
                  <c:v>4.24</c:v>
                </c:pt>
                <c:pt idx="21">
                  <c:v>4.26</c:v>
                </c:pt>
                <c:pt idx="22">
                  <c:v>4.26</c:v>
                </c:pt>
                <c:pt idx="23">
                  <c:v>4.2699999999999996</c:v>
                </c:pt>
                <c:pt idx="24">
                  <c:v>4.28</c:v>
                </c:pt>
                <c:pt idx="25">
                  <c:v>4.3</c:v>
                </c:pt>
                <c:pt idx="26">
                  <c:v>4.34</c:v>
                </c:pt>
                <c:pt idx="27">
                  <c:v>4.38</c:v>
                </c:pt>
                <c:pt idx="28">
                  <c:v>4.43</c:v>
                </c:pt>
                <c:pt idx="29">
                  <c:v>4.4400000000000004</c:v>
                </c:pt>
                <c:pt idx="30">
                  <c:v>4.45</c:v>
                </c:pt>
                <c:pt idx="31">
                  <c:v>4.58</c:v>
                </c:pt>
                <c:pt idx="32">
                  <c:v>4.62</c:v>
                </c:pt>
                <c:pt idx="33">
                  <c:v>4.62</c:v>
                </c:pt>
                <c:pt idx="34">
                  <c:v>4.6399999999999997</c:v>
                </c:pt>
                <c:pt idx="35">
                  <c:v>4.6500000000000004</c:v>
                </c:pt>
                <c:pt idx="36">
                  <c:v>4.71</c:v>
                </c:pt>
                <c:pt idx="37">
                  <c:v>4.76</c:v>
                </c:pt>
                <c:pt idx="38">
                  <c:v>4.76</c:v>
                </c:pt>
                <c:pt idx="39">
                  <c:v>4.82</c:v>
                </c:pt>
                <c:pt idx="40">
                  <c:v>4.8600000000000003</c:v>
                </c:pt>
                <c:pt idx="41">
                  <c:v>4.9000000000000004</c:v>
                </c:pt>
                <c:pt idx="42">
                  <c:v>4.9800000000000004</c:v>
                </c:pt>
                <c:pt idx="43">
                  <c:v>4.99</c:v>
                </c:pt>
                <c:pt idx="44">
                  <c:v>5.52</c:v>
                </c:pt>
                <c:pt idx="45">
                  <c:v>6.14</c:v>
                </c:pt>
              </c:numCache>
            </c:numRef>
          </c:val>
          <c:extLst>
            <c:ext xmlns:c16="http://schemas.microsoft.com/office/drawing/2014/chart" uri="{C3380CC4-5D6E-409C-BE32-E72D297353CC}">
              <c16:uniqueId val="{00000005-52FB-4ACD-8D58-5FE2F946A1CD}"/>
            </c:ext>
          </c:extLst>
        </c:ser>
        <c:dLbls>
          <c:showLegendKey val="0"/>
          <c:showVal val="0"/>
          <c:showCatName val="0"/>
          <c:showSerName val="0"/>
          <c:showPercent val="0"/>
          <c:showBubbleSize val="0"/>
        </c:dLbls>
        <c:gapWidth val="50"/>
        <c:axId val="49014272"/>
        <c:axId val="49015808"/>
      </c:barChart>
      <c:scatterChart>
        <c:scatterStyle val="smoothMarker"/>
        <c:varyColors val="0"/>
        <c:ser>
          <c:idx val="1"/>
          <c:order val="1"/>
          <c:tx>
            <c:strRef>
              <c:f>'F52'!$A$62</c:f>
              <c:strCache>
                <c:ptCount val="1"/>
                <c:pt idx="0">
                  <c:v>Nacional</c:v>
                </c:pt>
              </c:strCache>
            </c:strRef>
          </c:tx>
          <c:spPr>
            <a:ln w="79375" cap="rnd">
              <a:solidFill>
                <a:srgbClr val="FF6C37">
                  <a:alpha val="92000"/>
                </a:srgbClr>
              </a:solidFill>
              <a:prstDash val="sysDot"/>
              <a:beve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52FB-4ACD-8D58-5FE2F946A1CD}"/>
                </c:ext>
              </c:extLst>
            </c:dLbl>
            <c:dLbl>
              <c:idx val="1"/>
              <c:layout>
                <c:manualLayout>
                  <c:x val="-6.0289855072463851E-2"/>
                  <c:y val="0.40713706407137062"/>
                </c:manualLayout>
              </c:layout>
              <c:showLegendKey val="0"/>
              <c:showVal val="0"/>
              <c:showCatName val="1"/>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52FB-4ACD-8D58-5FE2F946A1CD}"/>
                </c:ext>
              </c:extLst>
            </c:dLbl>
            <c:spPr>
              <a:solidFill>
                <a:srgbClr val="FAD496"/>
              </a:solidFill>
              <a:ln>
                <a:noFill/>
              </a:ln>
              <a:effectLst/>
            </c:spPr>
            <c:txPr>
              <a:bodyPr rot="-5400000" vert="horz" wrap="square" lIns="38100" tIns="19050" rIns="38100" bIns="19050" anchor="ctr">
                <a:spAutoFit/>
              </a:bodyPr>
              <a:lstStyle/>
              <a:p>
                <a:pPr>
                  <a:defRPr b="1"/>
                </a:pPr>
                <a:endParaRPr lang="es-MX"/>
              </a:p>
            </c:txP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'F52'!$D$63:$D$64</c:f>
              <c:numCache>
                <c:formatCode>General</c:formatCode>
                <c:ptCount val="2"/>
                <c:pt idx="0">
                  <c:v>4</c:v>
                </c:pt>
                <c:pt idx="1">
                  <c:v>4</c:v>
                </c:pt>
              </c:numCache>
            </c:numRef>
          </c:xVal>
          <c:yVal>
            <c:numRef>
              <c:f>'F52'!$A$63:$A$64</c:f>
              <c:numCache>
                <c:formatCode>General</c:formatCode>
                <c:ptCount val="2"/>
                <c:pt idx="0">
                  <c:v>0</c:v>
                </c:pt>
                <c:pt idx="1">
                  <c:v>1</c:v>
                </c:pt>
              </c:numCache>
            </c:numRef>
          </c:yVal>
          <c:smooth val="1"/>
          <c:extLst>
            <c:ext xmlns:c16="http://schemas.microsoft.com/office/drawing/2014/chart" uri="{C3380CC4-5D6E-409C-BE32-E72D297353CC}">
              <c16:uniqueId val="{00000008-52FB-4ACD-8D58-5FE2F946A1CD}"/>
            </c:ext>
          </c:extLst>
        </c:ser>
        <c:dLbls>
          <c:showLegendKey val="0"/>
          <c:showVal val="0"/>
          <c:showCatName val="0"/>
          <c:showSerName val="0"/>
          <c:showPercent val="0"/>
          <c:showBubbleSize val="0"/>
        </c:dLbls>
        <c:axId val="396339472"/>
        <c:axId val="396339144"/>
      </c:scatterChart>
      <c:catAx>
        <c:axId val="4901427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9015808"/>
        <c:crosses val="autoZero"/>
        <c:auto val="1"/>
        <c:lblAlgn val="ctr"/>
        <c:lblOffset val="100"/>
        <c:noMultiLvlLbl val="0"/>
      </c:catAx>
      <c:valAx>
        <c:axId val="49015808"/>
        <c:scaling>
          <c:orientation val="minMax"/>
        </c:scaling>
        <c:delete val="1"/>
        <c:axPos val="b"/>
        <c:numFmt formatCode="General" sourceLinked="1"/>
        <c:majorTickMark val="none"/>
        <c:minorTickMark val="none"/>
        <c:tickLblPos val="nextTo"/>
        <c:crossAx val="49014272"/>
        <c:crosses val="autoZero"/>
        <c:crossBetween val="between"/>
      </c:valAx>
      <c:valAx>
        <c:axId val="396339144"/>
        <c:scaling>
          <c:orientation val="minMax"/>
          <c:max val="1"/>
        </c:scaling>
        <c:delete val="1"/>
        <c:axPos val="r"/>
        <c:numFmt formatCode="General" sourceLinked="1"/>
        <c:majorTickMark val="out"/>
        <c:minorTickMark val="none"/>
        <c:tickLblPos val="nextTo"/>
        <c:crossAx val="396339472"/>
        <c:crosses val="max"/>
        <c:crossBetween val="midCat"/>
      </c:valAx>
      <c:valAx>
        <c:axId val="396339472"/>
        <c:scaling>
          <c:orientation val="minMax"/>
        </c:scaling>
        <c:delete val="1"/>
        <c:axPos val="b"/>
        <c:numFmt formatCode="General" sourceLinked="1"/>
        <c:majorTickMark val="out"/>
        <c:minorTickMark val="none"/>
        <c:tickLblPos val="nextTo"/>
        <c:crossAx val="3963391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'F53'!$B$8</c:f>
              <c:strCache>
                <c:ptCount val="1"/>
                <c:pt idx="0">
                  <c:v>FEB</c:v>
                </c:pt>
              </c:strCache>
            </c:strRef>
          </c:tx>
          <c:spPr>
            <a:solidFill>
              <a:srgbClr val="AFB7BC"/>
            </a:solidFill>
          </c:spPr>
          <c:invertIfNegative val="0"/>
          <c:dPt>
            <c:idx val="24"/>
            <c:invertIfNegative val="0"/>
            <c:bubble3D val="0"/>
            <c:spPr>
              <a:solidFill>
                <a:srgbClr val="303233"/>
              </a:solidFill>
            </c:spPr>
            <c:extLst>
              <c:ext xmlns:c16="http://schemas.microsoft.com/office/drawing/2014/chart" uri="{C3380CC4-5D6E-409C-BE32-E72D297353CC}">
                <c16:uniqueId val="{00000001-602B-4E6C-BF91-63776676822B}"/>
              </c:ext>
            </c:extLst>
          </c:dPt>
          <c:dLbls>
            <c:spPr>
              <a:noFill/>
              <a:ln>
                <a:noFill/>
              </a:ln>
              <a:effectLst/>
            </c:spPr>
            <c:txPr>
              <a:bodyPr rot="-5400000" vert="horz"/>
              <a:lstStyle/>
              <a:p>
                <a:pPr>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[1]F46!$C$6:$E$6</c:f>
              <c:strCache>
                <c:ptCount val="3"/>
                <c:pt idx="0">
                  <c:v>regular</c:v>
                </c:pt>
                <c:pt idx="1">
                  <c:v>premium</c:v>
                </c:pt>
                <c:pt idx="2">
                  <c:v>diésel</c:v>
                </c:pt>
              </c:strCache>
            </c:strRef>
          </c:cat>
          <c:val>
            <c:numRef>
              <c:f>'F53'!$C$8:$E$8</c:f>
              <c:numCache>
                <c:formatCode>0.00</c:formatCode>
                <c:ptCount val="3"/>
                <c:pt idx="0">
                  <c:v>20.324474283995773</c:v>
                </c:pt>
                <c:pt idx="1">
                  <c:v>21.281754885088137</c:v>
                </c:pt>
                <c:pt idx="2">
                  <c:v>21.669642</c:v>
                </c:pt>
              </c:numCache>
            </c:numRef>
          </c:val>
          <c:extLst>
            <c:ext xmlns:c16="http://schemas.microsoft.com/office/drawing/2014/chart" uri="{C3380CC4-5D6E-409C-BE32-E72D297353CC}">
              <c16:uniqueId val="{00000002-602B-4E6C-BF91-63776676822B}"/>
            </c:ext>
          </c:extLst>
        </c:ser>
        <c:ser>
          <c:idx val="1"/>
          <c:order val="1"/>
          <c:tx>
            <c:strRef>
              <c:f>'F53'!$B$9</c:f>
              <c:strCache>
                <c:ptCount val="1"/>
                <c:pt idx="0">
                  <c:v>MAR</c:v>
                </c:pt>
              </c:strCache>
            </c:strRef>
          </c:tx>
          <c:spPr>
            <a:solidFill>
              <a:srgbClr val="FFC000"/>
            </a:solidFill>
          </c:spPr>
          <c:invertIfNegative val="0"/>
          <c:dPt>
            <c:idx val="24"/>
            <c:invertIfNegative val="0"/>
            <c:bubble3D val="0"/>
            <c:extLst>
              <c:ext xmlns:c16="http://schemas.microsoft.com/office/drawing/2014/chart" uri="{C3380CC4-5D6E-409C-BE32-E72D297353CC}">
                <c16:uniqueId val="{00000003-602B-4E6C-BF91-63776676822B}"/>
              </c:ext>
            </c:extLst>
          </c:dPt>
          <c:dLbls>
            <c:spPr>
              <a:noFill/>
              <a:ln>
                <a:noFill/>
              </a:ln>
              <a:effectLst/>
            </c:spPr>
            <c:txPr>
              <a:bodyPr rot="-5400000" vert="horz"/>
              <a:lstStyle/>
              <a:p>
                <a:pPr>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[1]F46!$C$6:$E$6</c:f>
              <c:strCache>
                <c:ptCount val="3"/>
                <c:pt idx="0">
                  <c:v>regular</c:v>
                </c:pt>
                <c:pt idx="1">
                  <c:v>premium</c:v>
                </c:pt>
                <c:pt idx="2">
                  <c:v>diésel</c:v>
                </c:pt>
              </c:strCache>
            </c:strRef>
          </c:cat>
          <c:val>
            <c:numRef>
              <c:f>'F53'!$C$9:$E$9</c:f>
              <c:numCache>
                <c:formatCode>0.00</c:formatCode>
                <c:ptCount val="3"/>
                <c:pt idx="0">
                  <c:v>20.703225</c:v>
                </c:pt>
                <c:pt idx="1">
                  <c:v>21.591934999999999</c:v>
                </c:pt>
                <c:pt idx="2">
                  <c:v>21.806450999999999</c:v>
                </c:pt>
              </c:numCache>
            </c:numRef>
          </c:val>
          <c:extLst>
            <c:ext xmlns:c16="http://schemas.microsoft.com/office/drawing/2014/chart" uri="{C3380CC4-5D6E-409C-BE32-E72D297353CC}">
              <c16:uniqueId val="{00000004-602B-4E6C-BF91-63776676822B}"/>
            </c:ext>
          </c:extLst>
        </c:ser>
        <c:dLbls>
          <c:showLegendKey val="0"/>
          <c:showVal val="0"/>
          <c:showCatName val="0"/>
          <c:showSerName val="0"/>
          <c:showPercent val="0"/>
          <c:showBubbleSize val="0"/>
        </c:dLbls>
        <c:gapWidth val="75"/>
        <c:overlap val="-25"/>
        <c:axId val="183674368"/>
        <c:axId val="183675904"/>
      </c:barChart>
      <c:catAx>
        <c:axId val="183674368"/>
        <c:scaling>
          <c:orientation val="minMax"/>
        </c:scaling>
        <c:delete val="0"/>
        <c:axPos val="b"/>
        <c:numFmt formatCode="General" sourceLinked="0"/>
        <c:majorTickMark val="none"/>
        <c:minorTickMark val="none"/>
        <c:tickLblPos val="nextTo"/>
        <c:crossAx val="183675904"/>
        <c:crosses val="autoZero"/>
        <c:auto val="1"/>
        <c:lblAlgn val="ctr"/>
        <c:lblOffset val="100"/>
        <c:noMultiLvlLbl val="0"/>
      </c:catAx>
      <c:valAx>
        <c:axId val="183675904"/>
        <c:scaling>
          <c:orientation val="minMax"/>
          <c:max val="22.5"/>
          <c:min val="16.5"/>
        </c:scaling>
        <c:delete val="1"/>
        <c:axPos val="l"/>
        <c:numFmt formatCode="0.00" sourceLinked="1"/>
        <c:majorTickMark val="out"/>
        <c:minorTickMark val="none"/>
        <c:tickLblPos val="nextTo"/>
        <c:crossAx val="183674368"/>
        <c:crosses val="autoZero"/>
        <c:crossBetween val="between"/>
      </c:valAx>
    </c:plotArea>
    <c:legend>
      <c:legendPos val="b"/>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0555555555555555E-2"/>
          <c:y val="5.0925925925925923E-2"/>
          <c:w val="0.93888888888888888"/>
          <c:h val="0.72159922717993585"/>
        </c:manualLayout>
      </c:layout>
      <c:barChart>
        <c:barDir val="col"/>
        <c:grouping val="clustered"/>
        <c:varyColors val="0"/>
        <c:ser>
          <c:idx val="0"/>
          <c:order val="0"/>
          <c:tx>
            <c:strRef>
              <c:f>'F54'!$F$6</c:f>
              <c:strCache>
                <c:ptCount val="1"/>
                <c:pt idx="0">
                  <c:v>Jalisco</c:v>
                </c:pt>
              </c:strCache>
            </c:strRef>
          </c:tx>
          <c:spPr>
            <a:solidFill>
              <a:srgbClr val="AFB7BC"/>
            </a:solidFill>
          </c:spPr>
          <c:invertIfNegative val="0"/>
          <c:dPt>
            <c:idx val="24"/>
            <c:invertIfNegative val="0"/>
            <c:bubble3D val="0"/>
            <c:extLst>
              <c:ext xmlns:c16="http://schemas.microsoft.com/office/drawing/2014/chart" uri="{C3380CC4-5D6E-409C-BE32-E72D297353CC}">
                <c16:uniqueId val="{00000000-A3FA-4204-8938-B9A4CD36802B}"/>
              </c:ext>
            </c:extLst>
          </c:dPt>
          <c:dPt>
            <c:idx val="25"/>
            <c:invertIfNegative val="0"/>
            <c:bubble3D val="0"/>
            <c:extLst>
              <c:ext xmlns:c16="http://schemas.microsoft.com/office/drawing/2014/chart" uri="{C3380CC4-5D6E-409C-BE32-E72D297353CC}">
                <c16:uniqueId val="{00000001-A3FA-4204-8938-B9A4CD36802B}"/>
              </c:ext>
            </c:extLst>
          </c:dPt>
          <c:dPt>
            <c:idx val="26"/>
            <c:invertIfNegative val="0"/>
            <c:bubble3D val="0"/>
            <c:spPr>
              <a:solidFill>
                <a:srgbClr val="303233"/>
              </a:solidFill>
            </c:spPr>
            <c:extLst>
              <c:ext xmlns:c16="http://schemas.microsoft.com/office/drawing/2014/chart" uri="{C3380CC4-5D6E-409C-BE32-E72D297353CC}">
                <c16:uniqueId val="{00000003-A3FA-4204-8938-B9A4CD36802B}"/>
              </c:ext>
            </c:extLst>
          </c:dPt>
          <c:dLbls>
            <c:spPr>
              <a:noFill/>
              <a:ln>
                <a:noFill/>
              </a:ln>
              <a:effectLst/>
            </c:spPr>
            <c:txPr>
              <a:bodyPr rot="-5400000" vert="horz"/>
              <a:lstStyle/>
              <a:p>
                <a:pPr>
                  <a:defRPr sz="900"/>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'F54'!$A$7:$B$33</c:f>
              <c:multiLvlStrCache>
                <c:ptCount val="27"/>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lvl>
                <c:lvl>
                  <c:pt idx="0">
                    <c:v>2017</c:v>
                  </c:pt>
                  <c:pt idx="12">
                    <c:v>2018</c:v>
                  </c:pt>
                  <c:pt idx="24">
                    <c:v>2019</c:v>
                  </c:pt>
                </c:lvl>
              </c:multiLvlStrCache>
            </c:multiLvlStrRef>
          </c:cat>
          <c:val>
            <c:numRef>
              <c:f>'F54'!$F$7:$F$33</c:f>
              <c:numCache>
                <c:formatCode>0.00</c:formatCode>
                <c:ptCount val="27"/>
                <c:pt idx="0">
                  <c:v>18.196689661920733</c:v>
                </c:pt>
                <c:pt idx="1">
                  <c:v>18.070159534496245</c:v>
                </c:pt>
                <c:pt idx="2">
                  <c:v>17.872553940818641</c:v>
                </c:pt>
                <c:pt idx="3">
                  <c:v>17.872432270464653</c:v>
                </c:pt>
                <c:pt idx="4">
                  <c:v>17.751820796091721</c:v>
                </c:pt>
                <c:pt idx="5">
                  <c:v>17.565645191063858</c:v>
                </c:pt>
                <c:pt idx="6">
                  <c:v>17.401770806298568</c:v>
                </c:pt>
                <c:pt idx="7">
                  <c:v>17.381018001176361</c:v>
                </c:pt>
                <c:pt idx="8">
                  <c:v>17.563711722559258</c:v>
                </c:pt>
                <c:pt idx="9">
                  <c:v>17.59298501786089</c:v>
                </c:pt>
                <c:pt idx="10">
                  <c:v>17.49819904303158</c:v>
                </c:pt>
                <c:pt idx="11">
                  <c:v>17.553281715058915</c:v>
                </c:pt>
                <c:pt idx="12">
                  <c:v>18.08896812020561</c:v>
                </c:pt>
                <c:pt idx="13">
                  <c:v>18.844639491671025</c:v>
                </c:pt>
                <c:pt idx="14">
                  <c:v>19.033500302636742</c:v>
                </c:pt>
                <c:pt idx="15">
                  <c:v>19.192175235924754</c:v>
                </c:pt>
                <c:pt idx="16">
                  <c:v>19.463765880051309</c:v>
                </c:pt>
                <c:pt idx="17">
                  <c:v>19.680434410123819</c:v>
                </c:pt>
                <c:pt idx="18">
                  <c:v>19.875879352317074</c:v>
                </c:pt>
                <c:pt idx="19">
                  <c:v>20.172483381761733</c:v>
                </c:pt>
                <c:pt idx="20">
                  <c:v>20.374640546191426</c:v>
                </c:pt>
                <c:pt idx="21">
                  <c:v>20.494018138801263</c:v>
                </c:pt>
                <c:pt idx="22">
                  <c:v>20.36935063175078</c:v>
                </c:pt>
                <c:pt idx="23">
                  <c:v>20.016397962725687</c:v>
                </c:pt>
                <c:pt idx="24">
                  <c:v>19.93618454125771</c:v>
                </c:pt>
                <c:pt idx="25">
                  <c:v>20.324474283995773</c:v>
                </c:pt>
                <c:pt idx="26">
                  <c:v>20.703225</c:v>
                </c:pt>
              </c:numCache>
            </c:numRef>
          </c:val>
          <c:extLst>
            <c:ext xmlns:c16="http://schemas.microsoft.com/office/drawing/2014/chart" uri="{C3380CC4-5D6E-409C-BE32-E72D297353CC}">
              <c16:uniqueId val="{00000004-A3FA-4204-8938-B9A4CD36802B}"/>
            </c:ext>
          </c:extLst>
        </c:ser>
        <c:ser>
          <c:idx val="1"/>
          <c:order val="1"/>
          <c:tx>
            <c:strRef>
              <c:f>'F54'!$G$6</c:f>
              <c:strCache>
                <c:ptCount val="1"/>
                <c:pt idx="0">
                  <c:v>Nacional</c:v>
                </c:pt>
              </c:strCache>
            </c:strRef>
          </c:tx>
          <c:spPr>
            <a:solidFill>
              <a:srgbClr val="E5D8B7"/>
            </a:solidFill>
          </c:spPr>
          <c:invertIfNegative val="0"/>
          <c:dPt>
            <c:idx val="24"/>
            <c:invertIfNegative val="0"/>
            <c:bubble3D val="0"/>
            <c:extLst>
              <c:ext xmlns:c16="http://schemas.microsoft.com/office/drawing/2014/chart" uri="{C3380CC4-5D6E-409C-BE32-E72D297353CC}">
                <c16:uniqueId val="{00000005-A3FA-4204-8938-B9A4CD36802B}"/>
              </c:ext>
            </c:extLst>
          </c:dPt>
          <c:dPt>
            <c:idx val="25"/>
            <c:invertIfNegative val="0"/>
            <c:bubble3D val="0"/>
            <c:extLst>
              <c:ext xmlns:c16="http://schemas.microsoft.com/office/drawing/2014/chart" uri="{C3380CC4-5D6E-409C-BE32-E72D297353CC}">
                <c16:uniqueId val="{00000006-A3FA-4204-8938-B9A4CD36802B}"/>
              </c:ext>
            </c:extLst>
          </c:dPt>
          <c:dPt>
            <c:idx val="26"/>
            <c:invertIfNegative val="0"/>
            <c:bubble3D val="0"/>
            <c:spPr>
              <a:solidFill>
                <a:srgbClr val="E9BD3F"/>
              </a:solidFill>
            </c:spPr>
            <c:extLst>
              <c:ext xmlns:c16="http://schemas.microsoft.com/office/drawing/2014/chart" uri="{C3380CC4-5D6E-409C-BE32-E72D297353CC}">
                <c16:uniqueId val="{00000008-A3FA-4204-8938-B9A4CD36802B}"/>
              </c:ext>
            </c:extLst>
          </c:dPt>
          <c:dLbls>
            <c:spPr>
              <a:noFill/>
              <a:ln>
                <a:noFill/>
              </a:ln>
              <a:effectLst/>
            </c:spPr>
            <c:txPr>
              <a:bodyPr rot="-5400000" vert="horz"/>
              <a:lstStyle/>
              <a:p>
                <a:pPr>
                  <a:defRPr sz="900"/>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'F54'!$A$7:$B$33</c:f>
              <c:multiLvlStrCache>
                <c:ptCount val="27"/>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lvl>
                <c:lvl>
                  <c:pt idx="0">
                    <c:v>2017</c:v>
                  </c:pt>
                  <c:pt idx="12">
                    <c:v>2018</c:v>
                  </c:pt>
                  <c:pt idx="24">
                    <c:v>2019</c:v>
                  </c:pt>
                </c:lvl>
              </c:multiLvlStrCache>
            </c:multiLvlStrRef>
          </c:cat>
          <c:val>
            <c:numRef>
              <c:f>'F54'!$G$7:$G$33</c:f>
              <c:numCache>
                <c:formatCode>0.00</c:formatCode>
                <c:ptCount val="27"/>
                <c:pt idx="0">
                  <c:v>17.688155199922946</c:v>
                </c:pt>
                <c:pt idx="1">
                  <c:v>17.520580473228108</c:v>
                </c:pt>
                <c:pt idx="2">
                  <c:v>17.249854934323125</c:v>
                </c:pt>
                <c:pt idx="3">
                  <c:v>17.228675552541933</c:v>
                </c:pt>
                <c:pt idx="4">
                  <c:v>17.140065740964868</c:v>
                </c:pt>
                <c:pt idx="5">
                  <c:v>16.98811467299538</c:v>
                </c:pt>
                <c:pt idx="6">
                  <c:v>16.837271690935172</c:v>
                </c:pt>
                <c:pt idx="7">
                  <c:v>16.819294610212303</c:v>
                </c:pt>
                <c:pt idx="8">
                  <c:v>17.003740533366688</c:v>
                </c:pt>
                <c:pt idx="9">
                  <c:v>17.036515905373808</c:v>
                </c:pt>
                <c:pt idx="10">
                  <c:v>16.958000404293923</c:v>
                </c:pt>
                <c:pt idx="11">
                  <c:v>17.016258699181286</c:v>
                </c:pt>
                <c:pt idx="12">
                  <c:v>17.491937904309999</c:v>
                </c:pt>
                <c:pt idx="13">
                  <c:v>18.082923720413007</c:v>
                </c:pt>
                <c:pt idx="14">
                  <c:v>18.25343881482376</c:v>
                </c:pt>
                <c:pt idx="15">
                  <c:v>18.41989629766568</c:v>
                </c:pt>
                <c:pt idx="16">
                  <c:v>18.606607554506621</c:v>
                </c:pt>
                <c:pt idx="17">
                  <c:v>18.805748436340537</c:v>
                </c:pt>
                <c:pt idx="18">
                  <c:v>19.078358398628481</c:v>
                </c:pt>
                <c:pt idx="19">
                  <c:v>19.482561795963861</c:v>
                </c:pt>
                <c:pt idx="20">
                  <c:v>19.66711654131613</c:v>
                </c:pt>
                <c:pt idx="21">
                  <c:v>19.76973974763407</c:v>
                </c:pt>
                <c:pt idx="22">
                  <c:v>19.634272724358034</c:v>
                </c:pt>
                <c:pt idx="23">
                  <c:v>19.290178697728599</c:v>
                </c:pt>
                <c:pt idx="24">
                  <c:v>19.016573634247585</c:v>
                </c:pt>
                <c:pt idx="25">
                  <c:v>19.373092541836847</c:v>
                </c:pt>
                <c:pt idx="26">
                  <c:v>19.77</c:v>
                </c:pt>
              </c:numCache>
            </c:numRef>
          </c:val>
          <c:extLst>
            <c:ext xmlns:c16="http://schemas.microsoft.com/office/drawing/2014/chart" uri="{C3380CC4-5D6E-409C-BE32-E72D297353CC}">
              <c16:uniqueId val="{00000009-A3FA-4204-8938-B9A4CD36802B}"/>
            </c:ext>
          </c:extLst>
        </c:ser>
        <c:dLbls>
          <c:showLegendKey val="0"/>
          <c:showVal val="0"/>
          <c:showCatName val="0"/>
          <c:showSerName val="0"/>
          <c:showPercent val="0"/>
          <c:showBubbleSize val="0"/>
        </c:dLbls>
        <c:gapWidth val="75"/>
        <c:overlap val="-25"/>
        <c:axId val="183674368"/>
        <c:axId val="183675904"/>
      </c:barChart>
      <c:catAx>
        <c:axId val="183674368"/>
        <c:scaling>
          <c:orientation val="minMax"/>
        </c:scaling>
        <c:delete val="0"/>
        <c:axPos val="b"/>
        <c:numFmt formatCode="General" sourceLinked="0"/>
        <c:majorTickMark val="none"/>
        <c:minorTickMark val="none"/>
        <c:tickLblPos val="low"/>
        <c:crossAx val="183675904"/>
        <c:crosses val="autoZero"/>
        <c:auto val="1"/>
        <c:lblAlgn val="ctr"/>
        <c:lblOffset val="100"/>
        <c:noMultiLvlLbl val="0"/>
      </c:catAx>
      <c:valAx>
        <c:axId val="183675904"/>
        <c:scaling>
          <c:orientation val="minMax"/>
          <c:max val="21"/>
          <c:min val="16.5"/>
        </c:scaling>
        <c:delete val="1"/>
        <c:axPos val="l"/>
        <c:numFmt formatCode="0.00" sourceLinked="1"/>
        <c:majorTickMark val="none"/>
        <c:minorTickMark val="none"/>
        <c:tickLblPos val="nextTo"/>
        <c:crossAx val="183674368"/>
        <c:crosses val="autoZero"/>
        <c:crossBetween val="between"/>
      </c:valAx>
    </c:plotArea>
    <c:legend>
      <c:legendPos val="b"/>
      <c:layout>
        <c:manualLayout>
          <c:xMode val="edge"/>
          <c:yMode val="edge"/>
          <c:x val="0.38768033306181565"/>
          <c:y val="0.93263134586655838"/>
          <c:w val="0.22463933387636889"/>
          <c:h val="6.3639052046743957E-2"/>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0555555555555555E-2"/>
          <c:y val="5.0925925925925923E-2"/>
          <c:w val="0.93888888888888888"/>
          <c:h val="0.72159922717993585"/>
        </c:manualLayout>
      </c:layout>
      <c:barChart>
        <c:barDir val="col"/>
        <c:grouping val="clustered"/>
        <c:varyColors val="0"/>
        <c:ser>
          <c:idx val="0"/>
          <c:order val="0"/>
          <c:tx>
            <c:strRef>
              <c:f>'F55'!$F$5</c:f>
              <c:strCache>
                <c:ptCount val="1"/>
                <c:pt idx="0">
                  <c:v>Jalisco</c:v>
                </c:pt>
              </c:strCache>
            </c:strRef>
          </c:tx>
          <c:spPr>
            <a:solidFill>
              <a:srgbClr val="AFB7BC"/>
            </a:solidFill>
          </c:spPr>
          <c:invertIfNegative val="0"/>
          <c:dPt>
            <c:idx val="24"/>
            <c:invertIfNegative val="0"/>
            <c:bubble3D val="0"/>
            <c:extLst>
              <c:ext xmlns:c16="http://schemas.microsoft.com/office/drawing/2014/chart" uri="{C3380CC4-5D6E-409C-BE32-E72D297353CC}">
                <c16:uniqueId val="{00000000-ACCA-4546-8D34-45AC532E636C}"/>
              </c:ext>
            </c:extLst>
          </c:dPt>
          <c:dPt>
            <c:idx val="25"/>
            <c:invertIfNegative val="0"/>
            <c:bubble3D val="0"/>
            <c:extLst>
              <c:ext xmlns:c16="http://schemas.microsoft.com/office/drawing/2014/chart" uri="{C3380CC4-5D6E-409C-BE32-E72D297353CC}">
                <c16:uniqueId val="{00000001-ACCA-4546-8D34-45AC532E636C}"/>
              </c:ext>
            </c:extLst>
          </c:dPt>
          <c:dPt>
            <c:idx val="26"/>
            <c:invertIfNegative val="0"/>
            <c:bubble3D val="0"/>
            <c:spPr>
              <a:solidFill>
                <a:srgbClr val="303233"/>
              </a:solidFill>
            </c:spPr>
            <c:extLst>
              <c:ext xmlns:c16="http://schemas.microsoft.com/office/drawing/2014/chart" uri="{C3380CC4-5D6E-409C-BE32-E72D297353CC}">
                <c16:uniqueId val="{00000003-ACCA-4546-8D34-45AC532E636C}"/>
              </c:ext>
            </c:extLst>
          </c:dPt>
          <c:dLbls>
            <c:spPr>
              <a:noFill/>
              <a:ln>
                <a:noFill/>
              </a:ln>
              <a:effectLst/>
            </c:spPr>
            <c:txPr>
              <a:bodyPr rot="-5400000" vert="horz"/>
              <a:lstStyle/>
              <a:p>
                <a:pPr>
                  <a:defRPr sz="900"/>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'F55'!$A$6:$B$32</c:f>
              <c:multiLvlStrCache>
                <c:ptCount val="27"/>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lvl>
                <c:lvl>
                  <c:pt idx="0">
                    <c:v>2017</c:v>
                  </c:pt>
                  <c:pt idx="12">
                    <c:v>2018</c:v>
                  </c:pt>
                  <c:pt idx="24">
                    <c:v>2019</c:v>
                  </c:pt>
                </c:lvl>
              </c:multiLvlStrCache>
            </c:multiLvlStrRef>
          </c:cat>
          <c:val>
            <c:numRef>
              <c:f>'F55'!$F$6:$F$32</c:f>
              <c:numCache>
                <c:formatCode>0.00</c:formatCode>
                <c:ptCount val="27"/>
                <c:pt idx="0">
                  <c:v>20.241882606911823</c:v>
                </c:pt>
                <c:pt idx="1">
                  <c:v>20.103602061188337</c:v>
                </c:pt>
                <c:pt idx="2">
                  <c:v>19.882670031962057</c:v>
                </c:pt>
                <c:pt idx="3">
                  <c:v>19.83643581666956</c:v>
                </c:pt>
                <c:pt idx="4">
                  <c:v>19.783721514905913</c:v>
                </c:pt>
                <c:pt idx="5">
                  <c:v>19.592450405417377</c:v>
                </c:pt>
                <c:pt idx="6">
                  <c:v>19.410084966726039</c:v>
                </c:pt>
                <c:pt idx="7">
                  <c:v>19.390259361163189</c:v>
                </c:pt>
                <c:pt idx="8">
                  <c:v>19.598991621739945</c:v>
                </c:pt>
                <c:pt idx="9">
                  <c:v>19.572730898824553</c:v>
                </c:pt>
                <c:pt idx="10">
                  <c:v>19.47892738506966</c:v>
                </c:pt>
                <c:pt idx="11">
                  <c:v>19.501306380497365</c:v>
                </c:pt>
                <c:pt idx="12">
                  <c:v>19.91148141083432</c:v>
                </c:pt>
                <c:pt idx="13">
                  <c:v>20.503719048246715</c:v>
                </c:pt>
                <c:pt idx="14">
                  <c:v>20.604024098100208</c:v>
                </c:pt>
                <c:pt idx="15">
                  <c:v>20.736733112442895</c:v>
                </c:pt>
                <c:pt idx="16">
                  <c:v>20.979472675221789</c:v>
                </c:pt>
                <c:pt idx="17">
                  <c:v>21.190309007725912</c:v>
                </c:pt>
                <c:pt idx="18">
                  <c:v>21.367347109864575</c:v>
                </c:pt>
                <c:pt idx="19">
                  <c:v>21.593515901763325</c:v>
                </c:pt>
                <c:pt idx="20">
                  <c:v>21.738418700516263</c:v>
                </c:pt>
                <c:pt idx="21">
                  <c:v>21.871167192429024</c:v>
                </c:pt>
                <c:pt idx="22">
                  <c:v>21.725105226630699</c:v>
                </c:pt>
                <c:pt idx="23">
                  <c:v>21.368861071636577</c:v>
                </c:pt>
                <c:pt idx="24">
                  <c:v>21.176773330876365</c:v>
                </c:pt>
                <c:pt idx="25">
                  <c:v>21.281754885088137</c:v>
                </c:pt>
                <c:pt idx="26">
                  <c:v>21.591934999999999</c:v>
                </c:pt>
              </c:numCache>
            </c:numRef>
          </c:val>
          <c:extLst>
            <c:ext xmlns:c16="http://schemas.microsoft.com/office/drawing/2014/chart" uri="{C3380CC4-5D6E-409C-BE32-E72D297353CC}">
              <c16:uniqueId val="{00000004-ACCA-4546-8D34-45AC532E636C}"/>
            </c:ext>
          </c:extLst>
        </c:ser>
        <c:ser>
          <c:idx val="1"/>
          <c:order val="1"/>
          <c:tx>
            <c:strRef>
              <c:f>'F55'!$G$5</c:f>
              <c:strCache>
                <c:ptCount val="1"/>
                <c:pt idx="0">
                  <c:v>Nacional</c:v>
                </c:pt>
              </c:strCache>
            </c:strRef>
          </c:tx>
          <c:spPr>
            <a:solidFill>
              <a:srgbClr val="E5D8B7"/>
            </a:solidFill>
          </c:spPr>
          <c:invertIfNegative val="0"/>
          <c:dPt>
            <c:idx val="24"/>
            <c:invertIfNegative val="0"/>
            <c:bubble3D val="0"/>
            <c:extLst>
              <c:ext xmlns:c16="http://schemas.microsoft.com/office/drawing/2014/chart" uri="{C3380CC4-5D6E-409C-BE32-E72D297353CC}">
                <c16:uniqueId val="{00000005-ACCA-4546-8D34-45AC532E636C}"/>
              </c:ext>
            </c:extLst>
          </c:dPt>
          <c:dPt>
            <c:idx val="25"/>
            <c:invertIfNegative val="0"/>
            <c:bubble3D val="0"/>
            <c:extLst>
              <c:ext xmlns:c16="http://schemas.microsoft.com/office/drawing/2014/chart" uri="{C3380CC4-5D6E-409C-BE32-E72D297353CC}">
                <c16:uniqueId val="{00000006-ACCA-4546-8D34-45AC532E636C}"/>
              </c:ext>
            </c:extLst>
          </c:dPt>
          <c:dPt>
            <c:idx val="26"/>
            <c:invertIfNegative val="0"/>
            <c:bubble3D val="0"/>
            <c:spPr>
              <a:solidFill>
                <a:srgbClr val="E9BD3F"/>
              </a:solidFill>
            </c:spPr>
            <c:extLst>
              <c:ext xmlns:c16="http://schemas.microsoft.com/office/drawing/2014/chart" uri="{C3380CC4-5D6E-409C-BE32-E72D297353CC}">
                <c16:uniqueId val="{00000008-ACCA-4546-8D34-45AC532E636C}"/>
              </c:ext>
            </c:extLst>
          </c:dPt>
          <c:dLbls>
            <c:spPr>
              <a:noFill/>
              <a:ln>
                <a:noFill/>
              </a:ln>
              <a:effectLst/>
            </c:spPr>
            <c:txPr>
              <a:bodyPr rot="-5400000" vert="horz"/>
              <a:lstStyle/>
              <a:p>
                <a:pPr>
                  <a:defRPr sz="900"/>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'F55'!$A$6:$B$32</c:f>
              <c:multiLvlStrCache>
                <c:ptCount val="27"/>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lvl>
                <c:lvl>
                  <c:pt idx="0">
                    <c:v>2017</c:v>
                  </c:pt>
                  <c:pt idx="12">
                    <c:v>2018</c:v>
                  </c:pt>
                  <c:pt idx="24">
                    <c:v>2019</c:v>
                  </c:pt>
                </c:lvl>
              </c:multiLvlStrCache>
            </c:multiLvlStrRef>
          </c:cat>
          <c:val>
            <c:numRef>
              <c:f>'F55'!$G$6:$G$32</c:f>
              <c:numCache>
                <c:formatCode>0.00</c:formatCode>
                <c:ptCount val="27"/>
                <c:pt idx="0">
                  <c:v>19.689127756914228</c:v>
                </c:pt>
                <c:pt idx="1">
                  <c:v>19.521048256244118</c:v>
                </c:pt>
                <c:pt idx="2">
                  <c:v>19.27089556944015</c:v>
                </c:pt>
                <c:pt idx="3">
                  <c:v>19.203590229559094</c:v>
                </c:pt>
                <c:pt idx="4">
                  <c:v>19.150118064953102</c:v>
                </c:pt>
                <c:pt idx="5">
                  <c:v>18.960435876210365</c:v>
                </c:pt>
                <c:pt idx="6">
                  <c:v>18.802162842488535</c:v>
                </c:pt>
                <c:pt idx="7">
                  <c:v>18.785326478586509</c:v>
                </c:pt>
                <c:pt idx="8">
                  <c:v>18.985177048971163</c:v>
                </c:pt>
                <c:pt idx="9">
                  <c:v>18.973456469992311</c:v>
                </c:pt>
                <c:pt idx="10">
                  <c:v>18.896360225646696</c:v>
                </c:pt>
                <c:pt idx="11">
                  <c:v>18.922163912394041</c:v>
                </c:pt>
                <c:pt idx="12">
                  <c:v>19.324925409252664</c:v>
                </c:pt>
                <c:pt idx="13">
                  <c:v>19.79417559008856</c:v>
                </c:pt>
                <c:pt idx="14">
                  <c:v>19.896768349149774</c:v>
                </c:pt>
                <c:pt idx="15">
                  <c:v>20.037507587262386</c:v>
                </c:pt>
                <c:pt idx="16">
                  <c:v>20.205939552169266</c:v>
                </c:pt>
                <c:pt idx="17">
                  <c:v>20.378100603498581</c:v>
                </c:pt>
                <c:pt idx="18">
                  <c:v>20.642328061056762</c:v>
                </c:pt>
                <c:pt idx="19">
                  <c:v>21.027162361182981</c:v>
                </c:pt>
                <c:pt idx="20">
                  <c:v>21.174450290833057</c:v>
                </c:pt>
                <c:pt idx="21">
                  <c:v>21.299905362776027</c:v>
                </c:pt>
                <c:pt idx="22">
                  <c:v>21.138585041298885</c:v>
                </c:pt>
                <c:pt idx="23">
                  <c:v>20.776836342069505</c:v>
                </c:pt>
                <c:pt idx="24">
                  <c:v>20.353579031694924</c:v>
                </c:pt>
                <c:pt idx="25">
                  <c:v>20.279744951347997</c:v>
                </c:pt>
                <c:pt idx="26">
                  <c:v>20.814007</c:v>
                </c:pt>
              </c:numCache>
            </c:numRef>
          </c:val>
          <c:extLst>
            <c:ext xmlns:c16="http://schemas.microsoft.com/office/drawing/2014/chart" uri="{C3380CC4-5D6E-409C-BE32-E72D297353CC}">
              <c16:uniqueId val="{00000009-ACCA-4546-8D34-45AC532E636C}"/>
            </c:ext>
          </c:extLst>
        </c:ser>
        <c:dLbls>
          <c:showLegendKey val="0"/>
          <c:showVal val="0"/>
          <c:showCatName val="0"/>
          <c:showSerName val="0"/>
          <c:showPercent val="0"/>
          <c:showBubbleSize val="0"/>
        </c:dLbls>
        <c:gapWidth val="75"/>
        <c:overlap val="-25"/>
        <c:axId val="183674368"/>
        <c:axId val="183675904"/>
      </c:barChart>
      <c:catAx>
        <c:axId val="183674368"/>
        <c:scaling>
          <c:orientation val="minMax"/>
        </c:scaling>
        <c:delete val="0"/>
        <c:axPos val="b"/>
        <c:numFmt formatCode="General" sourceLinked="0"/>
        <c:majorTickMark val="none"/>
        <c:minorTickMark val="none"/>
        <c:tickLblPos val="low"/>
        <c:crossAx val="183675904"/>
        <c:crosses val="autoZero"/>
        <c:auto val="1"/>
        <c:lblAlgn val="ctr"/>
        <c:lblOffset val="100"/>
        <c:noMultiLvlLbl val="0"/>
      </c:catAx>
      <c:valAx>
        <c:axId val="183675904"/>
        <c:scaling>
          <c:orientation val="minMax"/>
          <c:max val="22.5"/>
          <c:min val="16.5"/>
        </c:scaling>
        <c:delete val="1"/>
        <c:axPos val="l"/>
        <c:numFmt formatCode="0.00" sourceLinked="1"/>
        <c:majorTickMark val="out"/>
        <c:minorTickMark val="none"/>
        <c:tickLblPos val="nextTo"/>
        <c:crossAx val="183674368"/>
        <c:crosses val="autoZero"/>
        <c:crossBetween val="between"/>
      </c:valAx>
    </c:plotArea>
    <c:legend>
      <c:legendPos val="b"/>
      <c:layout>
        <c:manualLayout>
          <c:xMode val="edge"/>
          <c:yMode val="edge"/>
          <c:x val="0.38768033306181565"/>
          <c:y val="0.93263134586655838"/>
          <c:w val="0.22463933387636889"/>
          <c:h val="6.3639052046743957E-2"/>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'F5'!$D$5</c:f>
              <c:strCache>
                <c:ptCount val="1"/>
                <c:pt idx="0">
                  <c:v>Jalisco</c:v>
                </c:pt>
              </c:strCache>
            </c:strRef>
          </c:tx>
          <c:spPr>
            <a:solidFill>
              <a:srgbClr val="7C878E"/>
            </a:solidFill>
          </c:spPr>
          <c:invertIfNegative val="0"/>
          <c:dPt>
            <c:idx val="3"/>
            <c:invertIfNegative val="0"/>
            <c:bubble3D val="0"/>
            <c:spPr>
              <a:solidFill>
                <a:srgbClr val="FFC000"/>
              </a:solidFill>
            </c:spPr>
            <c:extLst>
              <c:ext xmlns:c16="http://schemas.microsoft.com/office/drawing/2014/chart" uri="{C3380CC4-5D6E-409C-BE32-E72D297353CC}">
                <c16:uniqueId val="{00000001-6F00-4CB2-A188-097C99F6EF03}"/>
              </c:ext>
            </c:extLst>
          </c:dPt>
          <c:dPt>
            <c:idx val="7"/>
            <c:invertIfNegative val="0"/>
            <c:bubble3D val="0"/>
            <c:spPr>
              <a:solidFill>
                <a:srgbClr val="FFC000"/>
              </a:solidFill>
            </c:spPr>
            <c:extLst>
              <c:ext xmlns:c16="http://schemas.microsoft.com/office/drawing/2014/chart" uri="{C3380CC4-5D6E-409C-BE32-E72D297353CC}">
                <c16:uniqueId val="{00000003-6F00-4CB2-A188-097C99F6EF03}"/>
              </c:ext>
            </c:extLst>
          </c:dPt>
          <c:dPt>
            <c:idx val="11"/>
            <c:invertIfNegative val="0"/>
            <c:bubble3D val="0"/>
            <c:spPr>
              <a:solidFill>
                <a:srgbClr val="FFC000"/>
              </a:solidFill>
            </c:spPr>
            <c:extLst>
              <c:ext xmlns:c16="http://schemas.microsoft.com/office/drawing/2014/chart" uri="{C3380CC4-5D6E-409C-BE32-E72D297353CC}">
                <c16:uniqueId val="{00000005-6F00-4CB2-A188-097C99F6EF03}"/>
              </c:ext>
            </c:extLst>
          </c:dPt>
          <c:dPt>
            <c:idx val="15"/>
            <c:invertIfNegative val="0"/>
            <c:bubble3D val="0"/>
            <c:spPr>
              <a:solidFill>
                <a:srgbClr val="FFC000"/>
              </a:solidFill>
            </c:spPr>
            <c:extLst>
              <c:ext xmlns:c16="http://schemas.microsoft.com/office/drawing/2014/chart" uri="{C3380CC4-5D6E-409C-BE32-E72D297353CC}">
                <c16:uniqueId val="{00000007-6F00-4CB2-A188-097C99F6EF03}"/>
              </c:ext>
            </c:extLst>
          </c:dPt>
          <c:dPt>
            <c:idx val="19"/>
            <c:invertIfNegative val="0"/>
            <c:bubble3D val="0"/>
            <c:spPr>
              <a:solidFill>
                <a:srgbClr val="FFC000"/>
              </a:solidFill>
            </c:spPr>
            <c:extLst>
              <c:ext xmlns:c16="http://schemas.microsoft.com/office/drawing/2014/chart" uri="{C3380CC4-5D6E-409C-BE32-E72D297353CC}">
                <c16:uniqueId val="{00000009-6F00-4CB2-A188-097C99F6EF03}"/>
              </c:ext>
            </c:extLst>
          </c:dPt>
          <c:dPt>
            <c:idx val="23"/>
            <c:invertIfNegative val="0"/>
            <c:bubble3D val="0"/>
            <c:spPr>
              <a:solidFill>
                <a:srgbClr val="FFC000"/>
              </a:solidFill>
            </c:spPr>
            <c:extLst>
              <c:ext xmlns:c16="http://schemas.microsoft.com/office/drawing/2014/chart" uri="{C3380CC4-5D6E-409C-BE32-E72D297353CC}">
                <c16:uniqueId val="{0000000B-6F00-4CB2-A188-097C99F6EF03}"/>
              </c:ext>
            </c:extLst>
          </c:dPt>
          <c:cat>
            <c:multiLvlStrRef>
              <c:f>'F5'!$A$6:$B$29</c:f>
              <c:multiLvlStrCache>
                <c:ptCount val="2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lvl>
                <c:lvl>
                  <c:pt idx="0">
                    <c:v>2013</c:v>
                  </c:pt>
                  <c:pt idx="4">
                    <c:v>2014</c:v>
                  </c:pt>
                  <c:pt idx="8">
                    <c:v>2015</c:v>
                  </c:pt>
                  <c:pt idx="12">
                    <c:v>2016</c:v>
                  </c:pt>
                  <c:pt idx="16">
                    <c:v>2017</c:v>
                  </c:pt>
                  <c:pt idx="20">
                    <c:v>2018</c:v>
                  </c:pt>
                </c:lvl>
              </c:multiLvlStrCache>
            </c:multiLvlStrRef>
          </c:cat>
          <c:val>
            <c:numRef>
              <c:f>'F5'!$D$6:$D$29</c:f>
              <c:numCache>
                <c:formatCode>###\ ###\ ###\ ###\ ##0.0</c:formatCode>
                <c:ptCount val="24"/>
                <c:pt idx="0">
                  <c:v>-8.1714737734200593</c:v>
                </c:pt>
                <c:pt idx="1">
                  <c:v>3.5968575615218201</c:v>
                </c:pt>
                <c:pt idx="2">
                  <c:v>3.5854834674010898</c:v>
                </c:pt>
                <c:pt idx="3">
                  <c:v>0.82224364004230199</c:v>
                </c:pt>
                <c:pt idx="4">
                  <c:v>11.4835811400773</c:v>
                </c:pt>
                <c:pt idx="5">
                  <c:v>7.7489580316129301</c:v>
                </c:pt>
                <c:pt idx="6">
                  <c:v>6.4457793210149097</c:v>
                </c:pt>
                <c:pt idx="7">
                  <c:v>0.94520238104578902</c:v>
                </c:pt>
                <c:pt idx="8">
                  <c:v>17.558208918308399</c:v>
                </c:pt>
                <c:pt idx="9">
                  <c:v>-6.5173730055711196</c:v>
                </c:pt>
                <c:pt idx="10">
                  <c:v>-0.53914487435081104</c:v>
                </c:pt>
                <c:pt idx="11">
                  <c:v>-0.46131700181690899</c:v>
                </c:pt>
                <c:pt idx="12">
                  <c:v>-4.2822651445531097</c:v>
                </c:pt>
                <c:pt idx="13">
                  <c:v>-2.72793572212447</c:v>
                </c:pt>
                <c:pt idx="14">
                  <c:v>14.2753825483884</c:v>
                </c:pt>
                <c:pt idx="15">
                  <c:v>2.64864057708267</c:v>
                </c:pt>
                <c:pt idx="16">
                  <c:v>11.2838306251332</c:v>
                </c:pt>
                <c:pt idx="17">
                  <c:v>4.61006691843781</c:v>
                </c:pt>
                <c:pt idx="18">
                  <c:v>5.9232725960996602</c:v>
                </c:pt>
                <c:pt idx="19">
                  <c:v>5.2930471317994101</c:v>
                </c:pt>
                <c:pt idx="20">
                  <c:v>6.4265183992788604</c:v>
                </c:pt>
                <c:pt idx="21">
                  <c:v>5.2733634371955702</c:v>
                </c:pt>
                <c:pt idx="22">
                  <c:v>1.9882739768173801</c:v>
                </c:pt>
                <c:pt idx="23">
                  <c:v>7.9974875543238104</c:v>
                </c:pt>
              </c:numCache>
            </c:numRef>
          </c:val>
          <c:extLst>
            <c:ext xmlns:c16="http://schemas.microsoft.com/office/drawing/2014/chart" uri="{C3380CC4-5D6E-409C-BE32-E72D297353CC}">
              <c16:uniqueId val="{0000000C-6F00-4CB2-A188-097C99F6EF03}"/>
            </c:ext>
          </c:extLst>
        </c:ser>
        <c:dLbls>
          <c:showLegendKey val="0"/>
          <c:showVal val="0"/>
          <c:showCatName val="0"/>
          <c:showSerName val="0"/>
          <c:showPercent val="0"/>
          <c:showBubbleSize val="0"/>
        </c:dLbls>
        <c:gapWidth val="75"/>
        <c:axId val="317182608"/>
        <c:axId val="1"/>
      </c:barChart>
      <c:lineChart>
        <c:grouping val="stacked"/>
        <c:varyColors val="0"/>
        <c:ser>
          <c:idx val="0"/>
          <c:order val="0"/>
          <c:tx>
            <c:strRef>
              <c:f>'F5'!$C$5</c:f>
              <c:strCache>
                <c:ptCount val="1"/>
                <c:pt idx="0">
                  <c:v>Promedio Nacional</c:v>
                </c:pt>
              </c:strCache>
            </c:strRef>
          </c:tx>
          <c:spPr>
            <a:ln>
              <a:solidFill>
                <a:schemeClr val="tx1">
                  <a:lumMod val="85000"/>
                  <a:lumOff val="15000"/>
                </a:schemeClr>
              </a:solidFill>
            </a:ln>
          </c:spPr>
          <c:marker>
            <c:symbol val="none"/>
          </c:marker>
          <c:cat>
            <c:multiLvlStrRef>
              <c:f>'F5'!$A$6:$B$29</c:f>
              <c:multiLvlStrCache>
                <c:ptCount val="2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lvl>
                <c:lvl>
                  <c:pt idx="0">
                    <c:v>2013</c:v>
                  </c:pt>
                  <c:pt idx="4">
                    <c:v>2014</c:v>
                  </c:pt>
                  <c:pt idx="8">
                    <c:v>2015</c:v>
                  </c:pt>
                  <c:pt idx="12">
                    <c:v>2016</c:v>
                  </c:pt>
                  <c:pt idx="16">
                    <c:v>2017</c:v>
                  </c:pt>
                  <c:pt idx="20">
                    <c:v>2018</c:v>
                  </c:pt>
                </c:lvl>
              </c:multiLvlStrCache>
            </c:multiLvlStrRef>
          </c:cat>
          <c:val>
            <c:numRef>
              <c:f>'F5'!$C$6:$C$29</c:f>
              <c:numCache>
                <c:formatCode>###\ ###\ ###\ ###\ ##0.0</c:formatCode>
                <c:ptCount val="24"/>
                <c:pt idx="0">
                  <c:v>0.73729526539830204</c:v>
                </c:pt>
                <c:pt idx="1">
                  <c:v>3.62877836450255</c:v>
                </c:pt>
                <c:pt idx="2">
                  <c:v>1.27351446120502</c:v>
                </c:pt>
                <c:pt idx="3">
                  <c:v>2.9877902145790598</c:v>
                </c:pt>
                <c:pt idx="4">
                  <c:v>5.2982631407769203</c:v>
                </c:pt>
                <c:pt idx="5">
                  <c:v>2.7648609366032799</c:v>
                </c:pt>
                <c:pt idx="6">
                  <c:v>5.9682064646535098</c:v>
                </c:pt>
                <c:pt idx="7">
                  <c:v>2.0181901777587701</c:v>
                </c:pt>
                <c:pt idx="8">
                  <c:v>5.3088058176839796</c:v>
                </c:pt>
                <c:pt idx="9">
                  <c:v>1.5094332372544701</c:v>
                </c:pt>
                <c:pt idx="10">
                  <c:v>5.6750495807534697E-2</c:v>
                </c:pt>
                <c:pt idx="11">
                  <c:v>1.5219607241892701</c:v>
                </c:pt>
                <c:pt idx="12">
                  <c:v>0.93022175404664198</c:v>
                </c:pt>
                <c:pt idx="13">
                  <c:v>3.2446840109258801</c:v>
                </c:pt>
                <c:pt idx="14">
                  <c:v>4.73477351515157</c:v>
                </c:pt>
                <c:pt idx="15">
                  <c:v>4.9795616740763604</c:v>
                </c:pt>
                <c:pt idx="16">
                  <c:v>5.1247478083656999</c:v>
                </c:pt>
                <c:pt idx="17">
                  <c:v>2.55143989451784</c:v>
                </c:pt>
                <c:pt idx="18">
                  <c:v>1.2015991275284801</c:v>
                </c:pt>
                <c:pt idx="19">
                  <c:v>3.60422796116073</c:v>
                </c:pt>
                <c:pt idx="20">
                  <c:v>3.0830334807564701</c:v>
                </c:pt>
                <c:pt idx="21">
                  <c:v>1.3165596207969901</c:v>
                </c:pt>
                <c:pt idx="22">
                  <c:v>2.0175133823939602</c:v>
                </c:pt>
                <c:pt idx="23">
                  <c:v>2.9580146315433899</c:v>
                </c:pt>
              </c:numCache>
            </c:numRef>
          </c:val>
          <c:smooth val="0"/>
          <c:extLst>
            <c:ext xmlns:c16="http://schemas.microsoft.com/office/drawing/2014/chart" uri="{C3380CC4-5D6E-409C-BE32-E72D297353CC}">
              <c16:uniqueId val="{0000000D-6F00-4CB2-A188-097C99F6EF03}"/>
            </c:ext>
          </c:extLst>
        </c:ser>
        <c:dLbls>
          <c:showLegendKey val="0"/>
          <c:showVal val="0"/>
          <c:showCatName val="0"/>
          <c:showSerName val="0"/>
          <c:showPercent val="0"/>
          <c:showBubbleSize val="0"/>
        </c:dLbls>
        <c:marker val="1"/>
        <c:smooth val="0"/>
        <c:axId val="317182608"/>
        <c:axId val="1"/>
      </c:lineChart>
      <c:catAx>
        <c:axId val="317182608"/>
        <c:scaling>
          <c:orientation val="minMax"/>
        </c:scaling>
        <c:delete val="0"/>
        <c:axPos val="b"/>
        <c:numFmt formatCode="General" sourceLinked="1"/>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0"/>
        <c:axPos val="l"/>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MX"/>
          </a:p>
        </c:txPr>
        <c:crossAx val="317182608"/>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s-MX"/>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0555555555555555E-2"/>
          <c:y val="5.0925925925925923E-2"/>
          <c:w val="0.93888888888888888"/>
          <c:h val="0.72159922717993585"/>
        </c:manualLayout>
      </c:layout>
      <c:barChart>
        <c:barDir val="col"/>
        <c:grouping val="clustered"/>
        <c:varyColors val="0"/>
        <c:ser>
          <c:idx val="0"/>
          <c:order val="0"/>
          <c:tx>
            <c:strRef>
              <c:f>'F56'!$F$5</c:f>
              <c:strCache>
                <c:ptCount val="1"/>
                <c:pt idx="0">
                  <c:v>Jalisco</c:v>
                </c:pt>
              </c:strCache>
            </c:strRef>
          </c:tx>
          <c:spPr>
            <a:solidFill>
              <a:srgbClr val="AFB7BC"/>
            </a:solidFill>
          </c:spPr>
          <c:invertIfNegative val="0"/>
          <c:dPt>
            <c:idx val="24"/>
            <c:invertIfNegative val="0"/>
            <c:bubble3D val="0"/>
            <c:extLst>
              <c:ext xmlns:c16="http://schemas.microsoft.com/office/drawing/2014/chart" uri="{C3380CC4-5D6E-409C-BE32-E72D297353CC}">
                <c16:uniqueId val="{00000000-F2A2-4BC6-9A89-DC278B9EA39B}"/>
              </c:ext>
            </c:extLst>
          </c:dPt>
          <c:dPt>
            <c:idx val="25"/>
            <c:invertIfNegative val="0"/>
            <c:bubble3D val="0"/>
            <c:extLst>
              <c:ext xmlns:c16="http://schemas.microsoft.com/office/drawing/2014/chart" uri="{C3380CC4-5D6E-409C-BE32-E72D297353CC}">
                <c16:uniqueId val="{00000001-F2A2-4BC6-9A89-DC278B9EA39B}"/>
              </c:ext>
            </c:extLst>
          </c:dPt>
          <c:dPt>
            <c:idx val="26"/>
            <c:invertIfNegative val="0"/>
            <c:bubble3D val="0"/>
            <c:spPr>
              <a:solidFill>
                <a:srgbClr val="303233"/>
              </a:solidFill>
            </c:spPr>
            <c:extLst>
              <c:ext xmlns:c16="http://schemas.microsoft.com/office/drawing/2014/chart" uri="{C3380CC4-5D6E-409C-BE32-E72D297353CC}">
                <c16:uniqueId val="{00000003-F2A2-4BC6-9A89-DC278B9EA39B}"/>
              </c:ext>
            </c:extLst>
          </c:dPt>
          <c:dLbls>
            <c:spPr>
              <a:noFill/>
              <a:ln>
                <a:noFill/>
              </a:ln>
              <a:effectLst/>
            </c:spPr>
            <c:txPr>
              <a:bodyPr rot="-5400000" vert="horz"/>
              <a:lstStyle/>
              <a:p>
                <a:pPr>
                  <a:defRPr sz="900"/>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'F56'!$A$6:$B$32</c:f>
              <c:multiLvlStrCache>
                <c:ptCount val="27"/>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lvl>
                <c:lvl>
                  <c:pt idx="0">
                    <c:v>2017</c:v>
                  </c:pt>
                  <c:pt idx="12">
                    <c:v>2018</c:v>
                  </c:pt>
                  <c:pt idx="24">
                    <c:v>2019</c:v>
                  </c:pt>
                </c:lvl>
              </c:multiLvlStrCache>
            </c:multiLvlStrRef>
          </c:cat>
          <c:val>
            <c:numRef>
              <c:f>'F56'!$F$6:$F$32</c:f>
              <c:numCache>
                <c:formatCode>0.00</c:formatCode>
                <c:ptCount val="27"/>
                <c:pt idx="0">
                  <c:v>19.114262712916734</c:v>
                </c:pt>
                <c:pt idx="1">
                  <c:v>18.982460776201343</c:v>
                </c:pt>
                <c:pt idx="2">
                  <c:v>18.757442002680691</c:v>
                </c:pt>
                <c:pt idx="3">
                  <c:v>18.65803368894662</c:v>
                </c:pt>
                <c:pt idx="4">
                  <c:v>18.549287207239228</c:v>
                </c:pt>
                <c:pt idx="5">
                  <c:v>18.306627742547938</c:v>
                </c:pt>
                <c:pt idx="6">
                  <c:v>18.107394700502816</c:v>
                </c:pt>
                <c:pt idx="7">
                  <c:v>18.072369866978281</c:v>
                </c:pt>
                <c:pt idx="8">
                  <c:v>18.285213062480455</c:v>
                </c:pt>
                <c:pt idx="9">
                  <c:v>18.363480712073777</c:v>
                </c:pt>
                <c:pt idx="10">
                  <c:v>18.303200936052406</c:v>
                </c:pt>
                <c:pt idx="11">
                  <c:v>18.364081170403566</c:v>
                </c:pt>
                <c:pt idx="12">
                  <c:v>18.864059979438508</c:v>
                </c:pt>
                <c:pt idx="13">
                  <c:v>19.575051875069132</c:v>
                </c:pt>
                <c:pt idx="14">
                  <c:v>19.782359330937204</c:v>
                </c:pt>
                <c:pt idx="15">
                  <c:v>19.922709366710361</c:v>
                </c:pt>
                <c:pt idx="16">
                  <c:v>20.164126950923183</c:v>
                </c:pt>
                <c:pt idx="17">
                  <c:v>20.388513531757901</c:v>
                </c:pt>
                <c:pt idx="18">
                  <c:v>20.580183571158951</c:v>
                </c:pt>
                <c:pt idx="19">
                  <c:v>20.89329697886399</c:v>
                </c:pt>
                <c:pt idx="20">
                  <c:v>21.061656608896417</c:v>
                </c:pt>
                <c:pt idx="21">
                  <c:v>21.248899842271292</c:v>
                </c:pt>
                <c:pt idx="22">
                  <c:v>21.216318192037381</c:v>
                </c:pt>
                <c:pt idx="23">
                  <c:v>20.977119662201517</c:v>
                </c:pt>
                <c:pt idx="24">
                  <c:v>20.974756099623693</c:v>
                </c:pt>
                <c:pt idx="25">
                  <c:v>21.669642</c:v>
                </c:pt>
                <c:pt idx="26">
                  <c:v>21.806450999999999</c:v>
                </c:pt>
              </c:numCache>
            </c:numRef>
          </c:val>
          <c:extLst>
            <c:ext xmlns:c16="http://schemas.microsoft.com/office/drawing/2014/chart" uri="{C3380CC4-5D6E-409C-BE32-E72D297353CC}">
              <c16:uniqueId val="{00000004-F2A2-4BC6-9A89-DC278B9EA39B}"/>
            </c:ext>
          </c:extLst>
        </c:ser>
        <c:ser>
          <c:idx val="1"/>
          <c:order val="1"/>
          <c:tx>
            <c:strRef>
              <c:f>'F56'!$G$5</c:f>
              <c:strCache>
                <c:ptCount val="1"/>
                <c:pt idx="0">
                  <c:v>Nacional</c:v>
                </c:pt>
              </c:strCache>
            </c:strRef>
          </c:tx>
          <c:spPr>
            <a:solidFill>
              <a:srgbClr val="E5D8B7"/>
            </a:solidFill>
          </c:spPr>
          <c:invertIfNegative val="0"/>
          <c:dPt>
            <c:idx val="24"/>
            <c:invertIfNegative val="0"/>
            <c:bubble3D val="0"/>
            <c:extLst>
              <c:ext xmlns:c16="http://schemas.microsoft.com/office/drawing/2014/chart" uri="{C3380CC4-5D6E-409C-BE32-E72D297353CC}">
                <c16:uniqueId val="{00000005-F2A2-4BC6-9A89-DC278B9EA39B}"/>
              </c:ext>
            </c:extLst>
          </c:dPt>
          <c:dPt>
            <c:idx val="25"/>
            <c:invertIfNegative val="0"/>
            <c:bubble3D val="0"/>
            <c:extLst>
              <c:ext xmlns:c16="http://schemas.microsoft.com/office/drawing/2014/chart" uri="{C3380CC4-5D6E-409C-BE32-E72D297353CC}">
                <c16:uniqueId val="{00000006-F2A2-4BC6-9A89-DC278B9EA39B}"/>
              </c:ext>
            </c:extLst>
          </c:dPt>
          <c:dPt>
            <c:idx val="26"/>
            <c:invertIfNegative val="0"/>
            <c:bubble3D val="0"/>
            <c:spPr>
              <a:solidFill>
                <a:srgbClr val="E9BD3F"/>
              </a:solidFill>
            </c:spPr>
            <c:extLst>
              <c:ext xmlns:c16="http://schemas.microsoft.com/office/drawing/2014/chart" uri="{C3380CC4-5D6E-409C-BE32-E72D297353CC}">
                <c16:uniqueId val="{00000008-F2A2-4BC6-9A89-DC278B9EA39B}"/>
              </c:ext>
            </c:extLst>
          </c:dPt>
          <c:dLbls>
            <c:spPr>
              <a:noFill/>
              <a:ln>
                <a:noFill/>
              </a:ln>
              <a:effectLst/>
            </c:spPr>
            <c:txPr>
              <a:bodyPr rot="-5400000" vert="horz"/>
              <a:lstStyle/>
              <a:p>
                <a:pPr>
                  <a:defRPr sz="900"/>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'F56'!$A$6:$B$32</c:f>
              <c:multiLvlStrCache>
                <c:ptCount val="27"/>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lvl>
                <c:lvl>
                  <c:pt idx="0">
                    <c:v>2017</c:v>
                  </c:pt>
                  <c:pt idx="12">
                    <c:v>2018</c:v>
                  </c:pt>
                  <c:pt idx="24">
                    <c:v>2019</c:v>
                  </c:pt>
                </c:lvl>
              </c:multiLvlStrCache>
            </c:multiLvlStrRef>
          </c:cat>
          <c:val>
            <c:numRef>
              <c:f>'F56'!$G$6:$G$32</c:f>
              <c:numCache>
                <c:formatCode>0.00</c:formatCode>
                <c:ptCount val="27"/>
                <c:pt idx="0">
                  <c:v>18.871050578917796</c:v>
                </c:pt>
                <c:pt idx="1">
                  <c:v>18.751637570468727</c:v>
                </c:pt>
                <c:pt idx="2">
                  <c:v>18.517102035261367</c:v>
                </c:pt>
                <c:pt idx="3">
                  <c:v>18.417988811077127</c:v>
                </c:pt>
                <c:pt idx="4">
                  <c:v>18.319879061566656</c:v>
                </c:pt>
                <c:pt idx="5">
                  <c:v>18.088691697993799</c:v>
                </c:pt>
                <c:pt idx="6">
                  <c:v>17.890279656132279</c:v>
                </c:pt>
                <c:pt idx="7">
                  <c:v>17.856322408915183</c:v>
                </c:pt>
                <c:pt idx="8">
                  <c:v>18.059070851460376</c:v>
                </c:pt>
                <c:pt idx="9">
                  <c:v>18.149454130347976</c:v>
                </c:pt>
                <c:pt idx="10">
                  <c:v>18.080766202454544</c:v>
                </c:pt>
                <c:pt idx="11">
                  <c:v>18.142954046218659</c:v>
                </c:pt>
                <c:pt idx="12">
                  <c:v>18.612678835903512</c:v>
                </c:pt>
                <c:pt idx="13">
                  <c:v>19.20984568337008</c:v>
                </c:pt>
                <c:pt idx="14">
                  <c:v>19.397528996949465</c:v>
                </c:pt>
                <c:pt idx="15">
                  <c:v>19.557442301317554</c:v>
                </c:pt>
                <c:pt idx="16">
                  <c:v>19.735547788150839</c:v>
                </c:pt>
                <c:pt idx="17">
                  <c:v>19.909518831828965</c:v>
                </c:pt>
                <c:pt idx="18">
                  <c:v>20.176244386823168</c:v>
                </c:pt>
                <c:pt idx="19">
                  <c:v>20.574079528718705</c:v>
                </c:pt>
                <c:pt idx="20">
                  <c:v>20.764291447427095</c:v>
                </c:pt>
                <c:pt idx="21">
                  <c:v>20.953067823343847</c:v>
                </c:pt>
                <c:pt idx="22">
                  <c:v>20.95370417328915</c:v>
                </c:pt>
                <c:pt idx="23">
                  <c:v>20.725522235294118</c:v>
                </c:pt>
                <c:pt idx="24">
                  <c:v>20.655220401520737</c:v>
                </c:pt>
                <c:pt idx="25">
                  <c:v>21.427330009798311</c:v>
                </c:pt>
                <c:pt idx="26">
                  <c:v>21.460429999999999</c:v>
                </c:pt>
              </c:numCache>
            </c:numRef>
          </c:val>
          <c:extLst>
            <c:ext xmlns:c16="http://schemas.microsoft.com/office/drawing/2014/chart" uri="{C3380CC4-5D6E-409C-BE32-E72D297353CC}">
              <c16:uniqueId val="{00000009-F2A2-4BC6-9A89-DC278B9EA39B}"/>
            </c:ext>
          </c:extLst>
        </c:ser>
        <c:dLbls>
          <c:showLegendKey val="0"/>
          <c:showVal val="0"/>
          <c:showCatName val="0"/>
          <c:showSerName val="0"/>
          <c:showPercent val="0"/>
          <c:showBubbleSize val="0"/>
        </c:dLbls>
        <c:gapWidth val="75"/>
        <c:overlap val="-25"/>
        <c:axId val="183674368"/>
        <c:axId val="183675904"/>
      </c:barChart>
      <c:catAx>
        <c:axId val="183674368"/>
        <c:scaling>
          <c:orientation val="minMax"/>
        </c:scaling>
        <c:delete val="0"/>
        <c:axPos val="b"/>
        <c:numFmt formatCode="General" sourceLinked="0"/>
        <c:majorTickMark val="none"/>
        <c:minorTickMark val="none"/>
        <c:tickLblPos val="low"/>
        <c:crossAx val="183675904"/>
        <c:crosses val="autoZero"/>
        <c:auto val="1"/>
        <c:lblAlgn val="ctr"/>
        <c:lblOffset val="100"/>
        <c:noMultiLvlLbl val="0"/>
      </c:catAx>
      <c:valAx>
        <c:axId val="183675904"/>
        <c:scaling>
          <c:orientation val="minMax"/>
          <c:max val="22.5"/>
          <c:min val="16.5"/>
        </c:scaling>
        <c:delete val="1"/>
        <c:axPos val="l"/>
        <c:numFmt formatCode="0.00" sourceLinked="1"/>
        <c:majorTickMark val="out"/>
        <c:minorTickMark val="none"/>
        <c:tickLblPos val="nextTo"/>
        <c:crossAx val="183674368"/>
        <c:crosses val="autoZero"/>
        <c:crossBetween val="between"/>
      </c:valAx>
    </c:plotArea>
    <c:legend>
      <c:legendPos val="b"/>
      <c:layout>
        <c:manualLayout>
          <c:xMode val="edge"/>
          <c:yMode val="edge"/>
          <c:x val="0.38768033306181565"/>
          <c:y val="0.93263134586655838"/>
          <c:w val="0.22463933387636889"/>
          <c:h val="6.3639052046743957E-2"/>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0"/>
          <c:order val="0"/>
          <c:tx>
            <c:strRef>
              <c:f>'F57'!$B$9</c:f>
              <c:strCache>
                <c:ptCount val="1"/>
                <c:pt idx="0">
                  <c:v>Regular</c:v>
                </c:pt>
              </c:strCache>
            </c:strRef>
          </c:tx>
          <c:spPr>
            <a:solidFill>
              <a:srgbClr val="AFB7BC"/>
            </a:solidFill>
          </c:spPr>
          <c:invertIfNegative val="0"/>
          <c:dPt>
            <c:idx val="14"/>
            <c:invertIfNegative val="0"/>
            <c:bubble3D val="0"/>
            <c:extLst>
              <c:ext xmlns:c16="http://schemas.microsoft.com/office/drawing/2014/chart" uri="{C3380CC4-5D6E-409C-BE32-E72D297353CC}">
                <c16:uniqueId val="{00000000-FEE4-46EA-8F69-8F794AEA5177}"/>
              </c:ext>
            </c:extLst>
          </c:dPt>
          <c:dPt>
            <c:idx val="31"/>
            <c:invertIfNegative val="0"/>
            <c:bubble3D val="0"/>
            <c:extLst>
              <c:ext xmlns:c16="http://schemas.microsoft.com/office/drawing/2014/chart" uri="{C3380CC4-5D6E-409C-BE32-E72D297353CC}">
                <c16:uniqueId val="{00000001-FEE4-46EA-8F69-8F794AEA5177}"/>
              </c:ext>
            </c:extLst>
          </c:dPt>
          <c:dLbls>
            <c:numFmt formatCode="#,##0.00" sourceLinked="0"/>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'F57'!$A$10:$A$42</c:f>
              <c:strCache>
                <c:ptCount val="33"/>
                <c:pt idx="0">
                  <c:v>Tamaulipas</c:v>
                </c:pt>
                <c:pt idx="1">
                  <c:v>Coahuila</c:v>
                </c:pt>
                <c:pt idx="2">
                  <c:v>Baja California</c:v>
                </c:pt>
                <c:pt idx="3">
                  <c:v>Tabasco</c:v>
                </c:pt>
                <c:pt idx="4">
                  <c:v>Veracruz</c:v>
                </c:pt>
                <c:pt idx="5">
                  <c:v>Sonora</c:v>
                </c:pt>
                <c:pt idx="6">
                  <c:v>Hidalgo</c:v>
                </c:pt>
                <c:pt idx="7">
                  <c:v>Puebla</c:v>
                </c:pt>
                <c:pt idx="8">
                  <c:v>Tlaxcala</c:v>
                </c:pt>
                <c:pt idx="9">
                  <c:v>Chiapas</c:v>
                </c:pt>
                <c:pt idx="10">
                  <c:v>Ciudad de México</c:v>
                </c:pt>
                <c:pt idx="11">
                  <c:v>Nacional</c:v>
                </c:pt>
                <c:pt idx="12">
                  <c:v>San Luis Potosí</c:v>
                </c:pt>
                <c:pt idx="13">
                  <c:v>Morelos</c:v>
                </c:pt>
                <c:pt idx="14">
                  <c:v>Campeche</c:v>
                </c:pt>
                <c:pt idx="15">
                  <c:v>Yucatán</c:v>
                </c:pt>
                <c:pt idx="16">
                  <c:v>Guerrero</c:v>
                </c:pt>
                <c:pt idx="17">
                  <c:v>Oaxaca</c:v>
                </c:pt>
                <c:pt idx="18">
                  <c:v>Chihuahua</c:v>
                </c:pt>
                <c:pt idx="19">
                  <c:v>Durango</c:v>
                </c:pt>
                <c:pt idx="20">
                  <c:v>Quintana Roo</c:v>
                </c:pt>
                <c:pt idx="21">
                  <c:v>Nuevo León</c:v>
                </c:pt>
                <c:pt idx="22">
                  <c:v>Querétaro</c:v>
                </c:pt>
                <c:pt idx="23">
                  <c:v>Sinaloa</c:v>
                </c:pt>
                <c:pt idx="24">
                  <c:v>Zacatecas</c:v>
                </c:pt>
                <c:pt idx="25">
                  <c:v>México</c:v>
                </c:pt>
                <c:pt idx="26">
                  <c:v>Aguascalientes</c:v>
                </c:pt>
                <c:pt idx="27">
                  <c:v>Baja California Sur</c:v>
                </c:pt>
                <c:pt idx="28">
                  <c:v>Guanajuato</c:v>
                </c:pt>
                <c:pt idx="29">
                  <c:v>Colima</c:v>
                </c:pt>
                <c:pt idx="30">
                  <c:v>Michoacán</c:v>
                </c:pt>
                <c:pt idx="31">
                  <c:v>Jalisco</c:v>
                </c:pt>
                <c:pt idx="32">
                  <c:v>Nayarit</c:v>
                </c:pt>
              </c:strCache>
            </c:strRef>
          </c:cat>
          <c:val>
            <c:numRef>
              <c:f>'F57'!$B$10:$B$42</c:f>
              <c:numCache>
                <c:formatCode>0.00</c:formatCode>
                <c:ptCount val="33"/>
                <c:pt idx="0">
                  <c:v>16.974837999999998</c:v>
                </c:pt>
                <c:pt idx="1">
                  <c:v>17.846450999999998</c:v>
                </c:pt>
                <c:pt idx="2">
                  <c:v>18.559031999999998</c:v>
                </c:pt>
                <c:pt idx="3">
                  <c:v>18.851611999999999</c:v>
                </c:pt>
                <c:pt idx="4">
                  <c:v>19.10258</c:v>
                </c:pt>
                <c:pt idx="5">
                  <c:v>19.327096000000001</c:v>
                </c:pt>
                <c:pt idx="6">
                  <c:v>19.472902999999999</c:v>
                </c:pt>
                <c:pt idx="7">
                  <c:v>19.502903</c:v>
                </c:pt>
                <c:pt idx="8">
                  <c:v>19.552903000000001</c:v>
                </c:pt>
                <c:pt idx="9">
                  <c:v>19.613225</c:v>
                </c:pt>
                <c:pt idx="10">
                  <c:v>19.627096000000002</c:v>
                </c:pt>
                <c:pt idx="11">
                  <c:v>19.772794999999999</c:v>
                </c:pt>
                <c:pt idx="12">
                  <c:v>19.778708999999999</c:v>
                </c:pt>
                <c:pt idx="13">
                  <c:v>19.788709000000001</c:v>
                </c:pt>
                <c:pt idx="14">
                  <c:v>19.853224999999998</c:v>
                </c:pt>
                <c:pt idx="15">
                  <c:v>19.912903</c:v>
                </c:pt>
                <c:pt idx="16">
                  <c:v>19.966774000000001</c:v>
                </c:pt>
                <c:pt idx="17">
                  <c:v>20.009032000000001</c:v>
                </c:pt>
                <c:pt idx="18">
                  <c:v>20.017095999999999</c:v>
                </c:pt>
                <c:pt idx="19">
                  <c:v>20.023387</c:v>
                </c:pt>
                <c:pt idx="20">
                  <c:v>20.053547999999999</c:v>
                </c:pt>
                <c:pt idx="21">
                  <c:v>20.150321999999999</c:v>
                </c:pt>
                <c:pt idx="22">
                  <c:v>20.155805999999998</c:v>
                </c:pt>
                <c:pt idx="23">
                  <c:v>20.172903000000002</c:v>
                </c:pt>
                <c:pt idx="24">
                  <c:v>20.198387</c:v>
                </c:pt>
                <c:pt idx="25">
                  <c:v>20.246451</c:v>
                </c:pt>
                <c:pt idx="26">
                  <c:v>20.309677000000001</c:v>
                </c:pt>
                <c:pt idx="27">
                  <c:v>20.364193</c:v>
                </c:pt>
                <c:pt idx="28">
                  <c:v>20.483547999999999</c:v>
                </c:pt>
                <c:pt idx="29">
                  <c:v>20.486450999999999</c:v>
                </c:pt>
                <c:pt idx="30">
                  <c:v>20.589032</c:v>
                </c:pt>
                <c:pt idx="31">
                  <c:v>20.703225</c:v>
                </c:pt>
                <c:pt idx="32">
                  <c:v>20.784838000000001</c:v>
                </c:pt>
              </c:numCache>
            </c:numRef>
          </c:val>
          <c:extLst>
            <c:ext xmlns:c16="http://schemas.microsoft.com/office/drawing/2014/chart" uri="{C3380CC4-5D6E-409C-BE32-E72D297353CC}">
              <c16:uniqueId val="{00000002-FEE4-46EA-8F69-8F794AEA5177}"/>
            </c:ext>
          </c:extLst>
        </c:ser>
        <c:ser>
          <c:idx val="1"/>
          <c:order val="1"/>
          <c:tx>
            <c:strRef>
              <c:f>'F57'!$C$9</c:f>
              <c:strCache>
                <c:ptCount val="1"/>
                <c:pt idx="0">
                  <c:v>Premium</c:v>
                </c:pt>
              </c:strCache>
            </c:strRef>
          </c:tx>
          <c:spPr>
            <a:solidFill>
              <a:srgbClr val="E8BD3E"/>
            </a:solidFill>
          </c:spPr>
          <c:invertIfNegative val="0"/>
          <c:dPt>
            <c:idx val="14"/>
            <c:invertIfNegative val="0"/>
            <c:bubble3D val="0"/>
            <c:extLst>
              <c:ext xmlns:c16="http://schemas.microsoft.com/office/drawing/2014/chart" uri="{C3380CC4-5D6E-409C-BE32-E72D297353CC}">
                <c16:uniqueId val="{00000003-FEE4-46EA-8F69-8F794AEA5177}"/>
              </c:ext>
            </c:extLst>
          </c:dPt>
          <c:dPt>
            <c:idx val="31"/>
            <c:invertIfNegative val="0"/>
            <c:bubble3D val="0"/>
            <c:extLst>
              <c:ext xmlns:c16="http://schemas.microsoft.com/office/drawing/2014/chart" uri="{C3380CC4-5D6E-409C-BE32-E72D297353CC}">
                <c16:uniqueId val="{00000004-FEE4-46EA-8F69-8F794AEA5177}"/>
              </c:ext>
            </c:extLst>
          </c:dPt>
          <c:dLbls>
            <c:numFmt formatCode="#,##0.00" sourceLinked="0"/>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'F57'!$A$10:$A$42</c:f>
              <c:strCache>
                <c:ptCount val="33"/>
                <c:pt idx="0">
                  <c:v>Tamaulipas</c:v>
                </c:pt>
                <c:pt idx="1">
                  <c:v>Coahuila</c:v>
                </c:pt>
                <c:pt idx="2">
                  <c:v>Baja California</c:v>
                </c:pt>
                <c:pt idx="3">
                  <c:v>Tabasco</c:v>
                </c:pt>
                <c:pt idx="4">
                  <c:v>Veracruz</c:v>
                </c:pt>
                <c:pt idx="5">
                  <c:v>Sonora</c:v>
                </c:pt>
                <c:pt idx="6">
                  <c:v>Hidalgo</c:v>
                </c:pt>
                <c:pt idx="7">
                  <c:v>Puebla</c:v>
                </c:pt>
                <c:pt idx="8">
                  <c:v>Tlaxcala</c:v>
                </c:pt>
                <c:pt idx="9">
                  <c:v>Chiapas</c:v>
                </c:pt>
                <c:pt idx="10">
                  <c:v>Ciudad de México</c:v>
                </c:pt>
                <c:pt idx="11">
                  <c:v>Nacional</c:v>
                </c:pt>
                <c:pt idx="12">
                  <c:v>San Luis Potosí</c:v>
                </c:pt>
                <c:pt idx="13">
                  <c:v>Morelos</c:v>
                </c:pt>
                <c:pt idx="14">
                  <c:v>Campeche</c:v>
                </c:pt>
                <c:pt idx="15">
                  <c:v>Yucatán</c:v>
                </c:pt>
                <c:pt idx="16">
                  <c:v>Guerrero</c:v>
                </c:pt>
                <c:pt idx="17">
                  <c:v>Oaxaca</c:v>
                </c:pt>
                <c:pt idx="18">
                  <c:v>Chihuahua</c:v>
                </c:pt>
                <c:pt idx="19">
                  <c:v>Durango</c:v>
                </c:pt>
                <c:pt idx="20">
                  <c:v>Quintana Roo</c:v>
                </c:pt>
                <c:pt idx="21">
                  <c:v>Nuevo León</c:v>
                </c:pt>
                <c:pt idx="22">
                  <c:v>Querétaro</c:v>
                </c:pt>
                <c:pt idx="23">
                  <c:v>Sinaloa</c:v>
                </c:pt>
                <c:pt idx="24">
                  <c:v>Zacatecas</c:v>
                </c:pt>
                <c:pt idx="25">
                  <c:v>México</c:v>
                </c:pt>
                <c:pt idx="26">
                  <c:v>Aguascalientes</c:v>
                </c:pt>
                <c:pt idx="27">
                  <c:v>Baja California Sur</c:v>
                </c:pt>
                <c:pt idx="28">
                  <c:v>Guanajuato</c:v>
                </c:pt>
                <c:pt idx="29">
                  <c:v>Colima</c:v>
                </c:pt>
                <c:pt idx="30">
                  <c:v>Michoacán</c:v>
                </c:pt>
                <c:pt idx="31">
                  <c:v>Jalisco</c:v>
                </c:pt>
                <c:pt idx="32">
                  <c:v>Nayarit</c:v>
                </c:pt>
              </c:strCache>
            </c:strRef>
          </c:cat>
          <c:val>
            <c:numRef>
              <c:f>'F57'!$C$10:$C$42</c:f>
              <c:numCache>
                <c:formatCode>0.00</c:formatCode>
                <c:ptCount val="33"/>
                <c:pt idx="0">
                  <c:v>18.466128999999999</c:v>
                </c:pt>
                <c:pt idx="1">
                  <c:v>19.082903000000002</c:v>
                </c:pt>
                <c:pt idx="2">
                  <c:v>19.706773999999999</c:v>
                </c:pt>
                <c:pt idx="3">
                  <c:v>19.670645</c:v>
                </c:pt>
                <c:pt idx="4">
                  <c:v>19.971934999999998</c:v>
                </c:pt>
                <c:pt idx="5">
                  <c:v>20.524193</c:v>
                </c:pt>
                <c:pt idx="6">
                  <c:v>20.441611999999999</c:v>
                </c:pt>
                <c:pt idx="7">
                  <c:v>20.332903000000002</c:v>
                </c:pt>
                <c:pt idx="8">
                  <c:v>20.353224999999998</c:v>
                </c:pt>
                <c:pt idx="9">
                  <c:v>20.79</c:v>
                </c:pt>
                <c:pt idx="10">
                  <c:v>20.559353999999999</c:v>
                </c:pt>
                <c:pt idx="11">
                  <c:v>20.814007</c:v>
                </c:pt>
                <c:pt idx="12">
                  <c:v>20.768063999999999</c:v>
                </c:pt>
                <c:pt idx="13">
                  <c:v>20.764192999999999</c:v>
                </c:pt>
                <c:pt idx="14">
                  <c:v>20.882902999999999</c:v>
                </c:pt>
                <c:pt idx="15">
                  <c:v>21.014838000000001</c:v>
                </c:pt>
                <c:pt idx="16">
                  <c:v>21.156129</c:v>
                </c:pt>
                <c:pt idx="17">
                  <c:v>21.073547999999999</c:v>
                </c:pt>
                <c:pt idx="18">
                  <c:v>20.822903</c:v>
                </c:pt>
                <c:pt idx="19">
                  <c:v>21.024515999999998</c:v>
                </c:pt>
                <c:pt idx="20">
                  <c:v>21.160322000000001</c:v>
                </c:pt>
                <c:pt idx="21">
                  <c:v>21.429031999999999</c:v>
                </c:pt>
                <c:pt idx="22">
                  <c:v>21.197741000000001</c:v>
                </c:pt>
                <c:pt idx="23">
                  <c:v>21.688708999999999</c:v>
                </c:pt>
                <c:pt idx="24">
                  <c:v>21.054838</c:v>
                </c:pt>
                <c:pt idx="25">
                  <c:v>21.167418999999999</c:v>
                </c:pt>
                <c:pt idx="26">
                  <c:v>21.322903</c:v>
                </c:pt>
                <c:pt idx="27">
                  <c:v>21.305482999999999</c:v>
                </c:pt>
                <c:pt idx="28">
                  <c:v>21.602903000000001</c:v>
                </c:pt>
                <c:pt idx="29">
                  <c:v>21.421935000000001</c:v>
                </c:pt>
                <c:pt idx="30">
                  <c:v>21.453225</c:v>
                </c:pt>
                <c:pt idx="31">
                  <c:v>21.591934999999999</c:v>
                </c:pt>
                <c:pt idx="32">
                  <c:v>22.034516</c:v>
                </c:pt>
              </c:numCache>
            </c:numRef>
          </c:val>
          <c:extLst>
            <c:ext xmlns:c16="http://schemas.microsoft.com/office/drawing/2014/chart" uri="{C3380CC4-5D6E-409C-BE32-E72D297353CC}">
              <c16:uniqueId val="{00000005-FEE4-46EA-8F69-8F794AEA5177}"/>
            </c:ext>
          </c:extLst>
        </c:ser>
        <c:ser>
          <c:idx val="2"/>
          <c:order val="2"/>
          <c:tx>
            <c:strRef>
              <c:f>'F57'!$D$9</c:f>
              <c:strCache>
                <c:ptCount val="1"/>
                <c:pt idx="0">
                  <c:v>Diésel</c:v>
                </c:pt>
              </c:strCache>
            </c:strRef>
          </c:tx>
          <c:spPr>
            <a:solidFill>
              <a:srgbClr val="B69630"/>
            </a:solidFill>
          </c:spPr>
          <c:invertIfNegative val="0"/>
          <c:dPt>
            <c:idx val="14"/>
            <c:invertIfNegative val="0"/>
            <c:bubble3D val="0"/>
            <c:extLst>
              <c:ext xmlns:c16="http://schemas.microsoft.com/office/drawing/2014/chart" uri="{C3380CC4-5D6E-409C-BE32-E72D297353CC}">
                <c16:uniqueId val="{00000006-FEE4-46EA-8F69-8F794AEA5177}"/>
              </c:ext>
            </c:extLst>
          </c:dPt>
          <c:dPt>
            <c:idx val="31"/>
            <c:invertIfNegative val="0"/>
            <c:bubble3D val="0"/>
            <c:extLst>
              <c:ext xmlns:c16="http://schemas.microsoft.com/office/drawing/2014/chart" uri="{C3380CC4-5D6E-409C-BE32-E72D297353CC}">
                <c16:uniqueId val="{00000007-FEE4-46EA-8F69-8F794AEA5177}"/>
              </c:ext>
            </c:extLst>
          </c:dPt>
          <c:dLbls>
            <c:numFmt formatCode="#,##0.00" sourceLinked="0"/>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'F57'!$A$10:$A$42</c:f>
              <c:strCache>
                <c:ptCount val="33"/>
                <c:pt idx="0">
                  <c:v>Tamaulipas</c:v>
                </c:pt>
                <c:pt idx="1">
                  <c:v>Coahuila</c:v>
                </c:pt>
                <c:pt idx="2">
                  <c:v>Baja California</c:v>
                </c:pt>
                <c:pt idx="3">
                  <c:v>Tabasco</c:v>
                </c:pt>
                <c:pt idx="4">
                  <c:v>Veracruz</c:v>
                </c:pt>
                <c:pt idx="5">
                  <c:v>Sonora</c:v>
                </c:pt>
                <c:pt idx="6">
                  <c:v>Hidalgo</c:v>
                </c:pt>
                <c:pt idx="7">
                  <c:v>Puebla</c:v>
                </c:pt>
                <c:pt idx="8">
                  <c:v>Tlaxcala</c:v>
                </c:pt>
                <c:pt idx="9">
                  <c:v>Chiapas</c:v>
                </c:pt>
                <c:pt idx="10">
                  <c:v>Ciudad de México</c:v>
                </c:pt>
                <c:pt idx="11">
                  <c:v>Nacional</c:v>
                </c:pt>
                <c:pt idx="12">
                  <c:v>San Luis Potosí</c:v>
                </c:pt>
                <c:pt idx="13">
                  <c:v>Morelos</c:v>
                </c:pt>
                <c:pt idx="14">
                  <c:v>Campeche</c:v>
                </c:pt>
                <c:pt idx="15">
                  <c:v>Yucatán</c:v>
                </c:pt>
                <c:pt idx="16">
                  <c:v>Guerrero</c:v>
                </c:pt>
                <c:pt idx="17">
                  <c:v>Oaxaca</c:v>
                </c:pt>
                <c:pt idx="18">
                  <c:v>Chihuahua</c:v>
                </c:pt>
                <c:pt idx="19">
                  <c:v>Durango</c:v>
                </c:pt>
                <c:pt idx="20">
                  <c:v>Quintana Roo</c:v>
                </c:pt>
                <c:pt idx="21">
                  <c:v>Nuevo León</c:v>
                </c:pt>
                <c:pt idx="22">
                  <c:v>Querétaro</c:v>
                </c:pt>
                <c:pt idx="23">
                  <c:v>Sinaloa</c:v>
                </c:pt>
                <c:pt idx="24">
                  <c:v>Zacatecas</c:v>
                </c:pt>
                <c:pt idx="25">
                  <c:v>México</c:v>
                </c:pt>
                <c:pt idx="26">
                  <c:v>Aguascalientes</c:v>
                </c:pt>
                <c:pt idx="27">
                  <c:v>Baja California Sur</c:v>
                </c:pt>
                <c:pt idx="28">
                  <c:v>Guanajuato</c:v>
                </c:pt>
                <c:pt idx="29">
                  <c:v>Colima</c:v>
                </c:pt>
                <c:pt idx="30">
                  <c:v>Michoacán</c:v>
                </c:pt>
                <c:pt idx="31">
                  <c:v>Jalisco</c:v>
                </c:pt>
                <c:pt idx="32">
                  <c:v>Nayarit</c:v>
                </c:pt>
              </c:strCache>
            </c:strRef>
          </c:cat>
          <c:val>
            <c:numRef>
              <c:f>'F57'!$D$10:$D$42</c:f>
              <c:numCache>
                <c:formatCode>0.00</c:formatCode>
                <c:ptCount val="33"/>
                <c:pt idx="0">
                  <c:v>21.001290000000001</c:v>
                </c:pt>
                <c:pt idx="1">
                  <c:v>20.782579999999999</c:v>
                </c:pt>
                <c:pt idx="2">
                  <c:v>20.215160999999998</c:v>
                </c:pt>
                <c:pt idx="3">
                  <c:v>20.672903000000002</c:v>
                </c:pt>
                <c:pt idx="4">
                  <c:v>20.916450999999999</c:v>
                </c:pt>
                <c:pt idx="5">
                  <c:v>21.577096000000001</c:v>
                </c:pt>
                <c:pt idx="6">
                  <c:v>21.114837999999999</c:v>
                </c:pt>
                <c:pt idx="7">
                  <c:v>21.242258</c:v>
                </c:pt>
                <c:pt idx="8">
                  <c:v>21.245483</c:v>
                </c:pt>
                <c:pt idx="9">
                  <c:v>21.468709</c:v>
                </c:pt>
                <c:pt idx="10">
                  <c:v>21.444192999999999</c:v>
                </c:pt>
                <c:pt idx="11">
                  <c:v>21.460429999999999</c:v>
                </c:pt>
                <c:pt idx="12">
                  <c:v>21.310967000000002</c:v>
                </c:pt>
                <c:pt idx="13">
                  <c:v>21.572579999999999</c:v>
                </c:pt>
                <c:pt idx="14">
                  <c:v>21.480322000000001</c:v>
                </c:pt>
                <c:pt idx="15">
                  <c:v>21.380966999999998</c:v>
                </c:pt>
                <c:pt idx="16">
                  <c:v>21.309031999999998</c:v>
                </c:pt>
                <c:pt idx="17">
                  <c:v>21.703869999999998</c:v>
                </c:pt>
                <c:pt idx="18">
                  <c:v>21.677419</c:v>
                </c:pt>
                <c:pt idx="19">
                  <c:v>21.610322</c:v>
                </c:pt>
                <c:pt idx="20">
                  <c:v>21.472258</c:v>
                </c:pt>
                <c:pt idx="21">
                  <c:v>21.553547999999999</c:v>
                </c:pt>
                <c:pt idx="22">
                  <c:v>21.737418999999999</c:v>
                </c:pt>
                <c:pt idx="23">
                  <c:v>21.773225</c:v>
                </c:pt>
                <c:pt idx="24">
                  <c:v>21.747095999999999</c:v>
                </c:pt>
                <c:pt idx="25">
                  <c:v>21.662903</c:v>
                </c:pt>
                <c:pt idx="26">
                  <c:v>21.960967</c:v>
                </c:pt>
                <c:pt idx="27">
                  <c:v>21.740645000000001</c:v>
                </c:pt>
                <c:pt idx="28">
                  <c:v>21.810967000000002</c:v>
                </c:pt>
                <c:pt idx="29">
                  <c:v>21.679354</c:v>
                </c:pt>
                <c:pt idx="30">
                  <c:v>22.069676999999999</c:v>
                </c:pt>
                <c:pt idx="31">
                  <c:v>21.806450999999999</c:v>
                </c:pt>
                <c:pt idx="32">
                  <c:v>21.842903</c:v>
                </c:pt>
              </c:numCache>
            </c:numRef>
          </c:val>
          <c:extLst>
            <c:ext xmlns:c16="http://schemas.microsoft.com/office/drawing/2014/chart" uri="{C3380CC4-5D6E-409C-BE32-E72D297353CC}">
              <c16:uniqueId val="{00000008-FEE4-46EA-8F69-8F794AEA5177}"/>
            </c:ext>
          </c:extLst>
        </c:ser>
        <c:dLbls>
          <c:showLegendKey val="0"/>
          <c:showVal val="0"/>
          <c:showCatName val="0"/>
          <c:showSerName val="0"/>
          <c:showPercent val="0"/>
          <c:showBubbleSize val="0"/>
        </c:dLbls>
        <c:gapWidth val="150"/>
        <c:overlap val="100"/>
        <c:axId val="127001344"/>
        <c:axId val="127002880"/>
      </c:barChart>
      <c:catAx>
        <c:axId val="127001344"/>
        <c:scaling>
          <c:orientation val="minMax"/>
        </c:scaling>
        <c:delete val="0"/>
        <c:axPos val="l"/>
        <c:numFmt formatCode="General" sourceLinked="0"/>
        <c:majorTickMark val="out"/>
        <c:minorTickMark val="none"/>
        <c:tickLblPos val="nextTo"/>
        <c:crossAx val="127002880"/>
        <c:crosses val="autoZero"/>
        <c:auto val="1"/>
        <c:lblAlgn val="ctr"/>
        <c:lblOffset val="100"/>
        <c:noMultiLvlLbl val="0"/>
      </c:catAx>
      <c:valAx>
        <c:axId val="127002880"/>
        <c:scaling>
          <c:orientation val="minMax"/>
          <c:min val="0"/>
        </c:scaling>
        <c:delete val="1"/>
        <c:axPos val="b"/>
        <c:numFmt formatCode="0.00" sourceLinked="1"/>
        <c:majorTickMark val="out"/>
        <c:minorTickMark val="none"/>
        <c:tickLblPos val="nextTo"/>
        <c:crossAx val="127001344"/>
        <c:crosses val="autoZero"/>
        <c:crossBetween val="between"/>
      </c:valAx>
      <c:spPr>
        <a:noFill/>
        <a:ln w="25400">
          <a:noFill/>
        </a:ln>
      </c:spPr>
    </c:plotArea>
    <c:legend>
      <c:legendPos val="b"/>
      <c:layout/>
      <c:overlay val="0"/>
    </c:legend>
    <c:plotVisOnly val="1"/>
    <c:dispBlanksAs val="gap"/>
    <c:showDLblsOverMax val="0"/>
  </c:chart>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'F58'!$G$4</c:f>
              <c:strCache>
                <c:ptCount val="1"/>
                <c:pt idx="0">
                  <c:v>Total Jalisco</c:v>
                </c:pt>
              </c:strCache>
            </c:strRef>
          </c:tx>
          <c:spPr>
            <a:solidFill>
              <a:srgbClr val="7C878E"/>
            </a:solidFill>
          </c:spPr>
          <c:invertIfNegative val="0"/>
          <c:dPt>
            <c:idx val="0"/>
            <c:invertIfNegative val="0"/>
            <c:bubble3D val="0"/>
            <c:spPr>
              <a:solidFill>
                <a:srgbClr val="FBBB27"/>
              </a:solidFill>
            </c:spPr>
            <c:extLst>
              <c:ext xmlns:c16="http://schemas.microsoft.com/office/drawing/2014/chart" uri="{C3380CC4-5D6E-409C-BE32-E72D297353CC}">
                <c16:uniqueId val="{00000001-1256-4685-B3A6-C62ECF33FB1D}"/>
              </c:ext>
            </c:extLst>
          </c:dPt>
          <c:dPt>
            <c:idx val="11"/>
            <c:invertIfNegative val="0"/>
            <c:bubble3D val="0"/>
            <c:extLst>
              <c:ext xmlns:c16="http://schemas.microsoft.com/office/drawing/2014/chart" uri="{C3380CC4-5D6E-409C-BE32-E72D297353CC}">
                <c16:uniqueId val="{00000002-1256-4685-B3A6-C62ECF33FB1D}"/>
              </c:ext>
            </c:extLst>
          </c:dPt>
          <c:dPt>
            <c:idx val="12"/>
            <c:invertIfNegative val="0"/>
            <c:bubble3D val="0"/>
            <c:spPr>
              <a:solidFill>
                <a:srgbClr val="FBBB27"/>
              </a:solidFill>
            </c:spPr>
            <c:extLst>
              <c:ext xmlns:c16="http://schemas.microsoft.com/office/drawing/2014/chart" uri="{C3380CC4-5D6E-409C-BE32-E72D297353CC}">
                <c16:uniqueId val="{00000004-1256-4685-B3A6-C62ECF33FB1D}"/>
              </c:ext>
            </c:extLst>
          </c:dPt>
          <c:dPt>
            <c:idx val="23"/>
            <c:invertIfNegative val="0"/>
            <c:bubble3D val="0"/>
            <c:extLst>
              <c:ext xmlns:c16="http://schemas.microsoft.com/office/drawing/2014/chart" uri="{C3380CC4-5D6E-409C-BE32-E72D297353CC}">
                <c16:uniqueId val="{00000005-1256-4685-B3A6-C62ECF33FB1D}"/>
              </c:ext>
            </c:extLst>
          </c:dPt>
          <c:dPt>
            <c:idx val="24"/>
            <c:invertIfNegative val="0"/>
            <c:bubble3D val="0"/>
            <c:spPr>
              <a:solidFill>
                <a:srgbClr val="FBBB27"/>
              </a:solidFill>
            </c:spPr>
            <c:extLst>
              <c:ext xmlns:c16="http://schemas.microsoft.com/office/drawing/2014/chart" uri="{C3380CC4-5D6E-409C-BE32-E72D297353CC}">
                <c16:uniqueId val="{00000007-1256-4685-B3A6-C62ECF33FB1D}"/>
              </c:ext>
            </c:extLst>
          </c:dPt>
          <c:dPt>
            <c:idx val="35"/>
            <c:invertIfNegative val="0"/>
            <c:bubble3D val="0"/>
            <c:extLst>
              <c:ext xmlns:c16="http://schemas.microsoft.com/office/drawing/2014/chart" uri="{C3380CC4-5D6E-409C-BE32-E72D297353CC}">
                <c16:uniqueId val="{00000008-1256-4685-B3A6-C62ECF33FB1D}"/>
              </c:ext>
            </c:extLst>
          </c:dPt>
          <c:dPt>
            <c:idx val="36"/>
            <c:invertIfNegative val="0"/>
            <c:bubble3D val="0"/>
            <c:spPr>
              <a:solidFill>
                <a:srgbClr val="FBBB27"/>
              </a:solidFill>
            </c:spPr>
            <c:extLst>
              <c:ext xmlns:c16="http://schemas.microsoft.com/office/drawing/2014/chart" uri="{C3380CC4-5D6E-409C-BE32-E72D297353CC}">
                <c16:uniqueId val="{0000000A-1256-4685-B3A6-C62ECF33FB1D}"/>
              </c:ext>
            </c:extLst>
          </c:dPt>
          <c:dLbls>
            <c:spPr>
              <a:noFill/>
              <a:ln>
                <a:noFill/>
              </a:ln>
              <a:effectLst/>
            </c:spPr>
            <c:txPr>
              <a:bodyPr/>
              <a:lstStyle/>
              <a:p>
                <a:pPr>
                  <a:defRPr>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'F58'!$A$5:$B$41</c:f>
              <c:multiLvlStrCache>
                <c:ptCount val="37"/>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Enero</c:v>
                  </c:pt>
                  <c:pt idx="13">
                    <c:v>Febrero</c:v>
                  </c:pt>
                  <c:pt idx="14">
                    <c:v>Marzo</c:v>
                  </c:pt>
                  <c:pt idx="15">
                    <c:v>Abril</c:v>
                  </c:pt>
                  <c:pt idx="16">
                    <c:v>Mayo</c:v>
                  </c:pt>
                  <c:pt idx="17">
                    <c:v>Junio</c:v>
                  </c:pt>
                  <c:pt idx="18">
                    <c:v>Julio</c:v>
                  </c:pt>
                  <c:pt idx="19">
                    <c:v>Agosto</c:v>
                  </c:pt>
                  <c:pt idx="20">
                    <c:v>Septiembre</c:v>
                  </c:pt>
                  <c:pt idx="21">
                    <c:v>Octubre</c:v>
                  </c:pt>
                  <c:pt idx="22">
                    <c:v>Noviembre</c:v>
                  </c:pt>
                  <c:pt idx="23">
                    <c:v>Diciembre</c:v>
                  </c:pt>
                  <c:pt idx="24">
                    <c:v>Enero</c:v>
                  </c:pt>
                  <c:pt idx="25">
                    <c:v>Febrero</c:v>
                  </c:pt>
                  <c:pt idx="26">
                    <c:v>Marzo</c:v>
                  </c:pt>
                  <c:pt idx="27">
                    <c:v>Abril</c:v>
                  </c:pt>
                  <c:pt idx="28">
                    <c:v>Mayo</c:v>
                  </c:pt>
                  <c:pt idx="29">
                    <c:v>Junio</c:v>
                  </c:pt>
                  <c:pt idx="30">
                    <c:v>Julio</c:v>
                  </c:pt>
                  <c:pt idx="31">
                    <c:v>Agosto</c:v>
                  </c:pt>
                  <c:pt idx="32">
                    <c:v>Septiembre</c:v>
                  </c:pt>
                  <c:pt idx="33">
                    <c:v>Octubre</c:v>
                  </c:pt>
                  <c:pt idx="34">
                    <c:v>Noviembre</c:v>
                  </c:pt>
                  <c:pt idx="35">
                    <c:v>Diciembre</c:v>
                  </c:pt>
                  <c:pt idx="36">
                    <c:v>Enero</c:v>
                  </c:pt>
                </c:lvl>
                <c:lvl>
                  <c:pt idx="0">
                    <c:v>2016</c:v>
                  </c:pt>
                  <c:pt idx="12">
                    <c:v>2017</c:v>
                  </c:pt>
                  <c:pt idx="24">
                    <c:v>2018</c:v>
                  </c:pt>
                  <c:pt idx="36">
                    <c:v>2019</c:v>
                  </c:pt>
                </c:lvl>
              </c:multiLvlStrCache>
            </c:multiLvlStrRef>
          </c:cat>
          <c:val>
            <c:numRef>
              <c:f>'F58'!$G$5:$G$41</c:f>
              <c:numCache>
                <c:formatCode>General</c:formatCode>
                <c:ptCount val="37"/>
                <c:pt idx="0">
                  <c:v>9</c:v>
                </c:pt>
                <c:pt idx="1">
                  <c:v>11</c:v>
                </c:pt>
                <c:pt idx="2">
                  <c:v>34</c:v>
                </c:pt>
                <c:pt idx="3">
                  <c:v>33</c:v>
                </c:pt>
                <c:pt idx="4">
                  <c:v>62</c:v>
                </c:pt>
                <c:pt idx="5">
                  <c:v>137</c:v>
                </c:pt>
                <c:pt idx="6">
                  <c:v>68</c:v>
                </c:pt>
                <c:pt idx="7">
                  <c:v>52</c:v>
                </c:pt>
                <c:pt idx="8">
                  <c:v>38</c:v>
                </c:pt>
                <c:pt idx="9">
                  <c:v>53</c:v>
                </c:pt>
                <c:pt idx="10">
                  <c:v>65</c:v>
                </c:pt>
                <c:pt idx="11">
                  <c:v>62</c:v>
                </c:pt>
                <c:pt idx="12">
                  <c:v>42</c:v>
                </c:pt>
                <c:pt idx="13">
                  <c:v>36</c:v>
                </c:pt>
                <c:pt idx="14">
                  <c:v>69</c:v>
                </c:pt>
                <c:pt idx="15">
                  <c:v>59</c:v>
                </c:pt>
                <c:pt idx="16">
                  <c:v>111</c:v>
                </c:pt>
                <c:pt idx="17">
                  <c:v>47</c:v>
                </c:pt>
                <c:pt idx="18">
                  <c:v>49</c:v>
                </c:pt>
                <c:pt idx="19">
                  <c:v>45</c:v>
                </c:pt>
                <c:pt idx="20">
                  <c:v>58</c:v>
                </c:pt>
                <c:pt idx="21">
                  <c:v>82</c:v>
                </c:pt>
                <c:pt idx="22">
                  <c:v>62</c:v>
                </c:pt>
                <c:pt idx="23">
                  <c:v>140</c:v>
                </c:pt>
                <c:pt idx="24">
                  <c:v>79</c:v>
                </c:pt>
                <c:pt idx="25">
                  <c:v>101</c:v>
                </c:pt>
                <c:pt idx="26">
                  <c:v>126</c:v>
                </c:pt>
                <c:pt idx="27">
                  <c:v>110</c:v>
                </c:pt>
                <c:pt idx="28">
                  <c:v>146</c:v>
                </c:pt>
                <c:pt idx="29">
                  <c:v>122</c:v>
                </c:pt>
                <c:pt idx="30">
                  <c:v>82</c:v>
                </c:pt>
                <c:pt idx="31">
                  <c:v>94</c:v>
                </c:pt>
                <c:pt idx="32">
                  <c:v>153</c:v>
                </c:pt>
                <c:pt idx="33">
                  <c:v>167</c:v>
                </c:pt>
                <c:pt idx="34">
                  <c:v>163</c:v>
                </c:pt>
                <c:pt idx="35">
                  <c:v>234</c:v>
                </c:pt>
                <c:pt idx="36">
                  <c:v>186</c:v>
                </c:pt>
              </c:numCache>
            </c:numRef>
          </c:val>
          <c:extLst>
            <c:ext xmlns:c16="http://schemas.microsoft.com/office/drawing/2014/chart" uri="{C3380CC4-5D6E-409C-BE32-E72D297353CC}">
              <c16:uniqueId val="{0000000B-1256-4685-B3A6-C62ECF33FB1D}"/>
            </c:ext>
          </c:extLst>
        </c:ser>
        <c:dLbls>
          <c:showLegendKey val="0"/>
          <c:showVal val="1"/>
          <c:showCatName val="0"/>
          <c:showSerName val="0"/>
          <c:showPercent val="0"/>
          <c:showBubbleSize val="0"/>
        </c:dLbls>
        <c:gapWidth val="150"/>
        <c:overlap val="-25"/>
        <c:axId val="209245696"/>
        <c:axId val="152639104"/>
      </c:barChart>
      <c:lineChart>
        <c:grouping val="stacked"/>
        <c:varyColors val="0"/>
        <c:ser>
          <c:idx val="1"/>
          <c:order val="1"/>
          <c:tx>
            <c:strRef>
              <c:f>'F58'!$H$4</c:f>
              <c:strCache>
                <c:ptCount val="1"/>
                <c:pt idx="0">
                  <c:v>Promedio Nacional</c:v>
                </c:pt>
              </c:strCache>
            </c:strRef>
          </c:tx>
          <c:spPr>
            <a:ln>
              <a:solidFill>
                <a:srgbClr val="CC9900"/>
              </a:solidFill>
            </a:ln>
          </c:spPr>
          <c:marker>
            <c:symbol val="none"/>
          </c:marker>
          <c:dPt>
            <c:idx val="0"/>
            <c:bubble3D val="0"/>
            <c:extLst>
              <c:ext xmlns:c16="http://schemas.microsoft.com/office/drawing/2014/chart" uri="{C3380CC4-5D6E-409C-BE32-E72D297353CC}">
                <c16:uniqueId val="{0000000C-1256-4685-B3A6-C62ECF33FB1D}"/>
              </c:ext>
            </c:extLst>
          </c:dPt>
          <c:dLbls>
            <c:delete val="1"/>
          </c:dLbls>
          <c:cat>
            <c:multiLvlStrRef>
              <c:f>'F58'!$A$5:$B$41</c:f>
              <c:multiLvlStrCache>
                <c:ptCount val="37"/>
                <c:lvl>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Enero</c:v>
                  </c:pt>
                  <c:pt idx="13">
                    <c:v>Febrero</c:v>
                  </c:pt>
                  <c:pt idx="14">
                    <c:v>Marzo</c:v>
                  </c:pt>
                  <c:pt idx="15">
                    <c:v>Abril</c:v>
                  </c:pt>
                  <c:pt idx="16">
                    <c:v>Mayo</c:v>
                  </c:pt>
                  <c:pt idx="17">
                    <c:v>Junio</c:v>
                  </c:pt>
                  <c:pt idx="18">
                    <c:v>Julio</c:v>
                  </c:pt>
                  <c:pt idx="19">
                    <c:v>Agosto</c:v>
                  </c:pt>
                  <c:pt idx="20">
                    <c:v>Septiembre</c:v>
                  </c:pt>
                  <c:pt idx="21">
                    <c:v>Octubre</c:v>
                  </c:pt>
                  <c:pt idx="22">
                    <c:v>Noviembre</c:v>
                  </c:pt>
                  <c:pt idx="23">
                    <c:v>Diciembre</c:v>
                  </c:pt>
                  <c:pt idx="24">
                    <c:v>Enero</c:v>
                  </c:pt>
                  <c:pt idx="25">
                    <c:v>Febrero</c:v>
                  </c:pt>
                  <c:pt idx="26">
                    <c:v>Marzo</c:v>
                  </c:pt>
                  <c:pt idx="27">
                    <c:v>Abril</c:v>
                  </c:pt>
                  <c:pt idx="28">
                    <c:v>Mayo</c:v>
                  </c:pt>
                  <c:pt idx="29">
                    <c:v>Junio</c:v>
                  </c:pt>
                  <c:pt idx="30">
                    <c:v>Julio</c:v>
                  </c:pt>
                  <c:pt idx="31">
                    <c:v>Agosto</c:v>
                  </c:pt>
                  <c:pt idx="32">
                    <c:v>Septiembre</c:v>
                  </c:pt>
                  <c:pt idx="33">
                    <c:v>Octubre</c:v>
                  </c:pt>
                  <c:pt idx="34">
                    <c:v>Noviembre</c:v>
                  </c:pt>
                  <c:pt idx="35">
                    <c:v>Diciembre</c:v>
                  </c:pt>
                  <c:pt idx="36">
                    <c:v>Enero</c:v>
                  </c:pt>
                </c:lvl>
                <c:lvl>
                  <c:pt idx="0">
                    <c:v>2016</c:v>
                  </c:pt>
                  <c:pt idx="12">
                    <c:v>2017</c:v>
                  </c:pt>
                  <c:pt idx="24">
                    <c:v>2018</c:v>
                  </c:pt>
                  <c:pt idx="36">
                    <c:v>2019</c:v>
                  </c:pt>
                </c:lvl>
              </c:multiLvlStrCache>
            </c:multiLvlStrRef>
          </c:cat>
          <c:val>
            <c:numRef>
              <c:f>'F58'!$H$5:$H$41</c:f>
              <c:numCache>
                <c:formatCode>General</c:formatCode>
                <c:ptCount val="37"/>
                <c:pt idx="0">
                  <c:v>4.3030302999999996</c:v>
                </c:pt>
                <c:pt idx="1">
                  <c:v>3.6666666999999999</c:v>
                </c:pt>
                <c:pt idx="2">
                  <c:v>19.181818</c:v>
                </c:pt>
                <c:pt idx="3">
                  <c:v>14.433332999999999</c:v>
                </c:pt>
                <c:pt idx="4">
                  <c:v>15.571429</c:v>
                </c:pt>
                <c:pt idx="5">
                  <c:v>35.766666999999998</c:v>
                </c:pt>
                <c:pt idx="6">
                  <c:v>29.8</c:v>
                </c:pt>
                <c:pt idx="7">
                  <c:v>27.90625</c:v>
                </c:pt>
                <c:pt idx="8">
                  <c:v>30.172414</c:v>
                </c:pt>
                <c:pt idx="9">
                  <c:v>25.241378999999998</c:v>
                </c:pt>
                <c:pt idx="10">
                  <c:v>29</c:v>
                </c:pt>
                <c:pt idx="11">
                  <c:v>34.53125</c:v>
                </c:pt>
                <c:pt idx="12">
                  <c:v>18.65625</c:v>
                </c:pt>
                <c:pt idx="13">
                  <c:v>23.4375</c:v>
                </c:pt>
                <c:pt idx="14">
                  <c:v>35.625</c:v>
                </c:pt>
                <c:pt idx="15">
                  <c:v>28.625</c:v>
                </c:pt>
                <c:pt idx="16">
                  <c:v>26.40625</c:v>
                </c:pt>
                <c:pt idx="17">
                  <c:v>24.71875</c:v>
                </c:pt>
                <c:pt idx="18">
                  <c:v>21.03125</c:v>
                </c:pt>
                <c:pt idx="19">
                  <c:v>24.03125</c:v>
                </c:pt>
                <c:pt idx="20">
                  <c:v>25.5</c:v>
                </c:pt>
                <c:pt idx="21">
                  <c:v>30.96875</c:v>
                </c:pt>
                <c:pt idx="22">
                  <c:v>28.59375</c:v>
                </c:pt>
                <c:pt idx="23">
                  <c:v>42.21875</c:v>
                </c:pt>
                <c:pt idx="24">
                  <c:v>30.333333</c:v>
                </c:pt>
                <c:pt idx="25">
                  <c:v>39.666666999999997</c:v>
                </c:pt>
                <c:pt idx="26">
                  <c:v>39.69697</c:v>
                </c:pt>
                <c:pt idx="27">
                  <c:v>41.909090999999997</c:v>
                </c:pt>
                <c:pt idx="28">
                  <c:v>45.090909000000003</c:v>
                </c:pt>
                <c:pt idx="29">
                  <c:v>48.212121000000003</c:v>
                </c:pt>
                <c:pt idx="30">
                  <c:v>37.545454999999997</c:v>
                </c:pt>
                <c:pt idx="31">
                  <c:v>38.69697</c:v>
                </c:pt>
                <c:pt idx="32">
                  <c:v>50.272727000000003</c:v>
                </c:pt>
                <c:pt idx="33">
                  <c:v>48.909090999999997</c:v>
                </c:pt>
                <c:pt idx="34">
                  <c:v>54.030303000000004</c:v>
                </c:pt>
                <c:pt idx="35">
                  <c:v>65.242424</c:v>
                </c:pt>
                <c:pt idx="36" formatCode="#.0\ ###\ ##0">
                  <c:v>60.25</c:v>
                </c:pt>
              </c:numCache>
            </c:numRef>
          </c:val>
          <c:smooth val="0"/>
          <c:extLst>
            <c:ext xmlns:c16="http://schemas.microsoft.com/office/drawing/2014/chart" uri="{C3380CC4-5D6E-409C-BE32-E72D297353CC}">
              <c16:uniqueId val="{0000000D-1256-4685-B3A6-C62ECF33FB1D}"/>
            </c:ext>
          </c:extLst>
        </c:ser>
        <c:dLbls>
          <c:showLegendKey val="0"/>
          <c:showVal val="1"/>
          <c:showCatName val="0"/>
          <c:showSerName val="0"/>
          <c:showPercent val="0"/>
          <c:showBubbleSize val="0"/>
        </c:dLbls>
        <c:marker val="1"/>
        <c:smooth val="0"/>
        <c:axId val="209245696"/>
        <c:axId val="152639104"/>
      </c:lineChart>
      <c:catAx>
        <c:axId val="209245696"/>
        <c:scaling>
          <c:orientation val="minMax"/>
        </c:scaling>
        <c:delete val="0"/>
        <c:axPos val="b"/>
        <c:numFmt formatCode="General" sourceLinked="0"/>
        <c:majorTickMark val="none"/>
        <c:minorTickMark val="none"/>
        <c:tickLblPos val="nextTo"/>
        <c:spPr>
          <a:ln>
            <a:solidFill>
              <a:schemeClr val="tx1"/>
            </a:solidFill>
          </a:ln>
        </c:spPr>
        <c:txPr>
          <a:bodyPr/>
          <a:lstStyle/>
          <a:p>
            <a:pPr>
              <a:defRPr sz="900">
                <a:latin typeface="Arial" panose="020B0604020202020204" pitchFamily="34" charset="0"/>
                <a:cs typeface="Arial" panose="020B0604020202020204" pitchFamily="34" charset="0"/>
              </a:defRPr>
            </a:pPr>
            <a:endParaRPr lang="es-MX"/>
          </a:p>
        </c:txPr>
        <c:crossAx val="152639104"/>
        <c:crosses val="autoZero"/>
        <c:auto val="1"/>
        <c:lblAlgn val="ctr"/>
        <c:lblOffset val="100"/>
        <c:noMultiLvlLbl val="0"/>
      </c:catAx>
      <c:valAx>
        <c:axId val="152639104"/>
        <c:scaling>
          <c:orientation val="minMax"/>
        </c:scaling>
        <c:delete val="1"/>
        <c:axPos val="l"/>
        <c:numFmt formatCode="General" sourceLinked="1"/>
        <c:majorTickMark val="none"/>
        <c:minorTickMark val="none"/>
        <c:tickLblPos val="nextTo"/>
        <c:crossAx val="209245696"/>
        <c:crosses val="autoZero"/>
        <c:crossBetween val="between"/>
      </c:valAx>
    </c:plotArea>
    <c:legend>
      <c:legendPos val="t"/>
      <c:layout>
        <c:manualLayout>
          <c:xMode val="edge"/>
          <c:yMode val="edge"/>
          <c:x val="6.306976810084973E-2"/>
          <c:y val="6.3011972274732195E-2"/>
          <c:w val="0.40602420648835902"/>
          <c:h val="4.3007506859374149E-2"/>
        </c:manualLayout>
      </c:layout>
      <c:overlay val="0"/>
      <c:txPr>
        <a:bodyPr/>
        <a:lstStyle/>
        <a:p>
          <a:pPr>
            <a:defRPr>
              <a:latin typeface="Arial" panose="020B0604020202020204" pitchFamily="34" charset="0"/>
              <a:cs typeface="Arial" panose="020B0604020202020204" pitchFamily="34" charset="0"/>
            </a:defRPr>
          </a:pPr>
          <a:endParaRPr lang="es-MX"/>
        </a:p>
      </c:txPr>
    </c:legend>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9360571883960048"/>
          <c:y val="7.9877515310586178E-2"/>
          <c:w val="0.62065456545654552"/>
          <c:h val="0.79854918612880388"/>
        </c:manualLayout>
      </c:layout>
      <c:pieChart>
        <c:varyColors val="1"/>
        <c:ser>
          <c:idx val="0"/>
          <c:order val="0"/>
          <c:dPt>
            <c:idx val="0"/>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1-4E4C-42A4-ACB7-05B9027A5F39}"/>
              </c:ext>
            </c:extLst>
          </c:dPt>
          <c:dPt>
            <c:idx val="1"/>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3-4E4C-42A4-ACB7-05B9027A5F39}"/>
              </c:ext>
            </c:extLst>
          </c:dPt>
          <c:dPt>
            <c:idx val="2"/>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5-4E4C-42A4-ACB7-05B9027A5F39}"/>
              </c:ext>
            </c:extLst>
          </c:dPt>
          <c:dPt>
            <c:idx val="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7-4E4C-42A4-ACB7-05B9027A5F39}"/>
              </c:ext>
            </c:extLst>
          </c:dPt>
          <c:dPt>
            <c:idx val="4"/>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9-4E4C-42A4-ACB7-05B9027A5F39}"/>
              </c:ext>
            </c:extLst>
          </c:dPt>
          <c:dPt>
            <c:idx val="5"/>
            <c:bubble3D val="0"/>
            <c:spPr>
              <a:solidFill>
                <a:schemeClr val="accent4">
                  <a:lumMod val="50000"/>
                </a:schemeClr>
              </a:solidFill>
              <a:ln w="19050">
                <a:solidFill>
                  <a:schemeClr val="lt1"/>
                </a:solidFill>
              </a:ln>
              <a:effectLst/>
            </c:spPr>
            <c:extLst>
              <c:ext xmlns:c16="http://schemas.microsoft.com/office/drawing/2014/chart" uri="{C3380CC4-5D6E-409C-BE32-E72D297353CC}">
                <c16:uniqueId val="{0000000B-4E4C-42A4-ACB7-05B9027A5F39}"/>
              </c:ext>
            </c:extLst>
          </c:dPt>
          <c:dPt>
            <c:idx val="6"/>
            <c:bubble3D val="0"/>
            <c:spPr>
              <a:solidFill>
                <a:schemeClr val="accent3">
                  <a:lumMod val="50000"/>
                </a:schemeClr>
              </a:solidFill>
              <a:ln w="19050">
                <a:solidFill>
                  <a:schemeClr val="lt1"/>
                </a:solidFill>
              </a:ln>
              <a:effectLst/>
            </c:spPr>
            <c:extLst>
              <c:ext xmlns:c16="http://schemas.microsoft.com/office/drawing/2014/chart" uri="{C3380CC4-5D6E-409C-BE32-E72D297353CC}">
                <c16:uniqueId val="{0000000D-4E4C-42A4-ACB7-05B9027A5F39}"/>
              </c:ext>
            </c:extLst>
          </c:dPt>
          <c:dLbls>
            <c:dLbl>
              <c:idx val="0"/>
              <c:layout>
                <c:manualLayout>
                  <c:x val="0.14596142191709602"/>
                  <c:y val="-0.22591362126245848"/>
                </c:manualLayout>
              </c:layout>
              <c:spPr>
                <a:noFill/>
                <a:ln>
                  <a:noFill/>
                </a:ln>
                <a:effectLst/>
              </c:spPr>
              <c:txPr>
                <a:bodyPr wrap="square" lIns="38100" tIns="19050" rIns="38100" bIns="19050" anchor="ctr">
                  <a:spAutoFit/>
                </a:bodyPr>
                <a:lstStyle/>
                <a:p>
                  <a:pPr>
                    <a:defRPr>
                      <a:solidFill>
                        <a:schemeClr val="bg1"/>
                      </a:solidFill>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4E4C-42A4-ACB7-05B9027A5F39}"/>
                </c:ext>
              </c:extLst>
            </c:dLbl>
            <c:dLbl>
              <c:idx val="1"/>
              <c:layout>
                <c:manualLayout>
                  <c:x val="-6.8880671017056555E-2"/>
                  <c:y val="0.1439645625692137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4E4C-42A4-ACB7-05B9027A5F39}"/>
                </c:ext>
              </c:extLst>
            </c:dLbl>
            <c:dLbl>
              <c:idx val="2"/>
              <c:layout>
                <c:manualLayout>
                  <c:x val="-8.3640814806425809E-2"/>
                  <c:y val="7.5304540420819494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4E4C-42A4-ACB7-05B9027A5F39}"/>
                </c:ext>
              </c:extLst>
            </c:dLbl>
            <c:dLbl>
              <c:idx val="3"/>
              <c:layout>
                <c:manualLayout>
                  <c:x val="-7.7080750900039477E-2"/>
                  <c:y val="3.322259136212620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E4C-42A4-ACB7-05B9027A5F39}"/>
                </c:ext>
              </c:extLst>
            </c:dLbl>
            <c:dLbl>
              <c:idx val="4"/>
              <c:layout>
                <c:manualLayout>
                  <c:x val="6.3646754798946228E-2"/>
                  <c:y val="-0.3720930232558140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E4C-42A4-ACB7-05B9027A5F39}"/>
                </c:ext>
              </c:extLst>
            </c:dLbl>
            <c:dLbl>
              <c:idx val="5"/>
              <c:layout>
                <c:manualLayout>
                  <c:x val="0.11972116629155055"/>
                  <c:y val="-0.3964562569213732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E4C-42A4-ACB7-05B9027A5F39}"/>
                </c:ext>
              </c:extLst>
            </c:dLbl>
            <c:dLbl>
              <c:idx val="6"/>
              <c:layout>
                <c:manualLayout>
                  <c:x val="0.11644113433835739"/>
                  <c:y val="-0.3388704318936877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E4C-42A4-ACB7-05B9027A5F39}"/>
                </c:ext>
              </c:extLst>
            </c:dLbl>
            <c:dLbl>
              <c:idx val="7"/>
              <c:layout>
                <c:manualLayout>
                  <c:x val="0.11972116629155068"/>
                  <c:y val="-0.2923588039867109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4E4C-42A4-ACB7-05B9027A5F39}"/>
                </c:ext>
              </c:extLst>
            </c:dLbl>
            <c:dLbl>
              <c:idx val="8"/>
              <c:layout>
                <c:manualLayout>
                  <c:x val="0.137761342034113"/>
                  <c:y val="-0.2480620155038759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E4C-42A4-ACB7-05B9027A5F39}"/>
                </c:ext>
              </c:extLst>
            </c:dLbl>
            <c:dLbl>
              <c:idx val="9"/>
              <c:layout>
                <c:manualLayout>
                  <c:x val="0.137761342034113"/>
                  <c:y val="-0.1971207087486157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4E4C-42A4-ACB7-05B9027A5F39}"/>
                </c:ext>
              </c:extLst>
            </c:dLbl>
            <c:dLbl>
              <c:idx val="10"/>
              <c:layout>
                <c:manualLayout>
                  <c:x val="0.14760143789369248"/>
                  <c:y val="-0.1417497231450720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4E4C-42A4-ACB7-05B9027A5F39}"/>
                </c:ext>
              </c:extLst>
            </c:dLbl>
            <c:dLbl>
              <c:idx val="11"/>
              <c:layout>
                <c:manualLayout>
                  <c:x val="0.13284129410432324"/>
                  <c:y val="6.866002214839424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2-4E4C-42A4-ACB7-05B9027A5F39}"/>
                </c:ext>
              </c:extLst>
            </c:dLbl>
            <c:dLbl>
              <c:idx val="12"/>
              <c:layout>
                <c:manualLayout>
                  <c:x val="0.13120127812772678"/>
                  <c:y val="-5.758582502768549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4E4C-42A4-ACB7-05B9027A5F39}"/>
                </c:ext>
              </c:extLst>
            </c:dLbl>
            <c:dLbl>
              <c:idx val="13"/>
              <c:layout>
                <c:manualLayout>
                  <c:x val="-6.0680591134073751E-2"/>
                  <c:y val="0.3787375415282391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4-4E4C-42A4-ACB7-05B9027A5F39}"/>
                </c:ext>
              </c:extLst>
            </c:dLbl>
            <c:dLbl>
              <c:idx val="14"/>
              <c:layout>
                <c:manualLayout>
                  <c:x val="3.7720367461721444E-2"/>
                  <c:y val="0.4761904761904761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4E4C-42A4-ACB7-05B9027A5F39}"/>
                </c:ext>
              </c:extLst>
            </c:dLbl>
            <c:dLbl>
              <c:idx val="15"/>
              <c:layout>
                <c:manualLayout>
                  <c:x val="0.14104137398730615"/>
                  <c:y val="0.4274640088593575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4E4C-42A4-ACB7-05B9027A5F39}"/>
                </c:ext>
              </c:extLst>
            </c:dLbl>
            <c:dLbl>
              <c:idx val="16"/>
              <c:layout>
                <c:manualLayout>
                  <c:x val="0.13448131008091982"/>
                  <c:y val="-1.550387596899232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4E4C-42A4-ACB7-05B9027A5F39}"/>
                </c:ext>
              </c:extLst>
            </c:dLbl>
            <c:dLbl>
              <c:idx val="17"/>
              <c:layout>
                <c:manualLayout>
                  <c:x val="0.11316110238516409"/>
                  <c:y val="0.4717607973421925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8-4E4C-42A4-ACB7-05B9027A5F39}"/>
                </c:ext>
              </c:extLst>
            </c:dLbl>
            <c:dLbl>
              <c:idx val="18"/>
              <c:layout>
                <c:manualLayout>
                  <c:x val="0.15252148582348249"/>
                  <c:y val="0.146179401993355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4E4C-42A4-ACB7-05B9027A5F39}"/>
                </c:ext>
              </c:extLst>
            </c:dLbl>
            <c:dLbl>
              <c:idx val="19"/>
              <c:layout>
                <c:manualLayout>
                  <c:x val="0.15252148582348249"/>
                  <c:y val="0.2192691029900330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A-4E4C-42A4-ACB7-05B9027A5F39}"/>
                </c:ext>
              </c:extLst>
            </c:dLbl>
            <c:dLbl>
              <c:idx val="20"/>
              <c:layout>
                <c:manualLayout>
                  <c:x val="0.14432140594049933"/>
                  <c:y val="0.2923588039867109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4E4C-42A4-ACB7-05B9027A5F39}"/>
                </c:ext>
              </c:extLst>
            </c:dLbl>
            <c:dLbl>
              <c:idx val="21"/>
              <c:layout>
                <c:manualLayout>
                  <c:x val="0.14268138996390273"/>
                  <c:y val="0.3765227021040974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C-4E4C-42A4-ACB7-05B9027A5F39}"/>
                </c:ext>
              </c:extLst>
            </c:dLbl>
            <c:spPr>
              <a:noFill/>
              <a:ln>
                <a:noFill/>
              </a:ln>
              <a:effectLst/>
            </c:sp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'F59'!$A$5:$C$5</c:f>
              <c:strCache>
                <c:ptCount val="3"/>
                <c:pt idx="0">
                  <c:v>Vehículos eléctricos</c:v>
                </c:pt>
                <c:pt idx="1">
                  <c:v>Vehículos hibridos conectables</c:v>
                </c:pt>
                <c:pt idx="2">
                  <c:v> Vehículos Hibridos</c:v>
                </c:pt>
              </c:strCache>
            </c:strRef>
          </c:cat>
          <c:val>
            <c:numRef>
              <c:f>'F59'!$A$6:$C$6</c:f>
              <c:numCache>
                <c:formatCode>#\ ###\ ##0</c:formatCode>
                <c:ptCount val="3"/>
                <c:pt idx="0">
                  <c:v>3</c:v>
                </c:pt>
                <c:pt idx="1">
                  <c:v>33</c:v>
                </c:pt>
                <c:pt idx="2">
                  <c:v>150</c:v>
                </c:pt>
              </c:numCache>
            </c:numRef>
          </c:val>
          <c:extLst>
            <c:ext xmlns:c16="http://schemas.microsoft.com/office/drawing/2014/chart" uri="{C3380CC4-5D6E-409C-BE32-E72D297353CC}">
              <c16:uniqueId val="{0000001D-4E4C-42A4-ACB7-05B9027A5F3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1">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7C878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'F60'!$A$5:$A$36</c:f>
              <c:strCache>
                <c:ptCount val="32"/>
                <c:pt idx="0">
                  <c:v>Campeche</c:v>
                </c:pt>
                <c:pt idx="1">
                  <c:v>Nayarit</c:v>
                </c:pt>
                <c:pt idx="2">
                  <c:v>Tlaxcala</c:v>
                </c:pt>
                <c:pt idx="3">
                  <c:v>Guerrero</c:v>
                </c:pt>
                <c:pt idx="4">
                  <c:v>Zacatecas</c:v>
                </c:pt>
                <c:pt idx="5">
                  <c:v>Chiapas</c:v>
                </c:pt>
                <c:pt idx="6">
                  <c:v>Baja California Sur</c:v>
                </c:pt>
                <c:pt idx="7">
                  <c:v>Durango</c:v>
                </c:pt>
                <c:pt idx="8">
                  <c:v>Colima</c:v>
                </c:pt>
                <c:pt idx="9">
                  <c:v>Tabasco</c:v>
                </c:pt>
                <c:pt idx="10">
                  <c:v>Tamaulipas</c:v>
                </c:pt>
                <c:pt idx="11">
                  <c:v>Quintana Roo</c:v>
                </c:pt>
                <c:pt idx="12">
                  <c:v>San Luis Potosí</c:v>
                </c:pt>
                <c:pt idx="13">
                  <c:v>Yucatán</c:v>
                </c:pt>
                <c:pt idx="14">
                  <c:v>Sonora</c:v>
                </c:pt>
                <c:pt idx="15">
                  <c:v>Aguascalientes</c:v>
                </c:pt>
                <c:pt idx="16">
                  <c:v>Chihuahua</c:v>
                </c:pt>
                <c:pt idx="17">
                  <c:v>Baja California</c:v>
                </c:pt>
                <c:pt idx="18">
                  <c:v>Veracruz </c:v>
                </c:pt>
                <c:pt idx="19">
                  <c:v>Hidalgo</c:v>
                </c:pt>
                <c:pt idx="20">
                  <c:v>Sinaloa</c:v>
                </c:pt>
                <c:pt idx="21">
                  <c:v>Coahuila </c:v>
                </c:pt>
                <c:pt idx="22">
                  <c:v>Morelos</c:v>
                </c:pt>
                <c:pt idx="23">
                  <c:v>Oaxaca</c:v>
                </c:pt>
                <c:pt idx="24">
                  <c:v>Querétaro </c:v>
                </c:pt>
                <c:pt idx="25">
                  <c:v>Nuevo León</c:v>
                </c:pt>
                <c:pt idx="26">
                  <c:v>Puebla</c:v>
                </c:pt>
                <c:pt idx="27">
                  <c:v>Guanajuato</c:v>
                </c:pt>
                <c:pt idx="28">
                  <c:v>Michoacán</c:v>
                </c:pt>
                <c:pt idx="29">
                  <c:v>Jalisco</c:v>
                </c:pt>
                <c:pt idx="30">
                  <c:v>Estado de México</c:v>
                </c:pt>
                <c:pt idx="31">
                  <c:v>Ciudad de México</c:v>
                </c:pt>
              </c:strCache>
            </c:strRef>
          </c:cat>
          <c:val>
            <c:numRef>
              <c:f>'F60'!$B$5:$B$36</c:f>
              <c:numCache>
                <c:formatCode>General</c:formatCode>
                <c:ptCount val="32"/>
                <c:pt idx="0">
                  <c:v>1</c:v>
                </c:pt>
                <c:pt idx="1">
                  <c:v>2</c:v>
                </c:pt>
                <c:pt idx="2">
                  <c:v>3</c:v>
                </c:pt>
                <c:pt idx="3">
                  <c:v>5</c:v>
                </c:pt>
                <c:pt idx="4">
                  <c:v>5</c:v>
                </c:pt>
                <c:pt idx="5">
                  <c:v>6</c:v>
                </c:pt>
                <c:pt idx="6">
                  <c:v>7</c:v>
                </c:pt>
                <c:pt idx="7">
                  <c:v>7</c:v>
                </c:pt>
                <c:pt idx="8">
                  <c:v>9</c:v>
                </c:pt>
                <c:pt idx="9">
                  <c:v>13</c:v>
                </c:pt>
                <c:pt idx="10">
                  <c:v>15</c:v>
                </c:pt>
                <c:pt idx="11">
                  <c:v>16</c:v>
                </c:pt>
                <c:pt idx="12">
                  <c:v>16</c:v>
                </c:pt>
                <c:pt idx="13">
                  <c:v>16</c:v>
                </c:pt>
                <c:pt idx="14">
                  <c:v>17</c:v>
                </c:pt>
                <c:pt idx="15">
                  <c:v>18</c:v>
                </c:pt>
                <c:pt idx="16">
                  <c:v>22</c:v>
                </c:pt>
                <c:pt idx="17">
                  <c:v>24</c:v>
                </c:pt>
                <c:pt idx="18">
                  <c:v>24</c:v>
                </c:pt>
                <c:pt idx="19">
                  <c:v>25</c:v>
                </c:pt>
                <c:pt idx="20">
                  <c:v>31</c:v>
                </c:pt>
                <c:pt idx="21">
                  <c:v>32</c:v>
                </c:pt>
                <c:pt idx="22">
                  <c:v>33</c:v>
                </c:pt>
                <c:pt idx="23">
                  <c:v>41</c:v>
                </c:pt>
                <c:pt idx="24">
                  <c:v>56</c:v>
                </c:pt>
                <c:pt idx="25">
                  <c:v>74</c:v>
                </c:pt>
                <c:pt idx="26">
                  <c:v>79</c:v>
                </c:pt>
                <c:pt idx="27">
                  <c:v>85</c:v>
                </c:pt>
                <c:pt idx="28">
                  <c:v>93</c:v>
                </c:pt>
                <c:pt idx="29">
                  <c:v>186</c:v>
                </c:pt>
                <c:pt idx="30">
                  <c:v>294</c:v>
                </c:pt>
                <c:pt idx="31">
                  <c:v>673</c:v>
                </c:pt>
              </c:numCache>
            </c:numRef>
          </c:val>
          <c:extLst>
            <c:ext xmlns:c16="http://schemas.microsoft.com/office/drawing/2014/chart" uri="{C3380CC4-5D6E-409C-BE32-E72D297353CC}">
              <c16:uniqueId val="{00000000-0300-4A06-BF26-279F504DB333}"/>
            </c:ext>
          </c:extLst>
        </c:ser>
        <c:dLbls>
          <c:showLegendKey val="0"/>
          <c:showVal val="1"/>
          <c:showCatName val="0"/>
          <c:showSerName val="0"/>
          <c:showPercent val="0"/>
          <c:showBubbleSize val="0"/>
        </c:dLbls>
        <c:gapWidth val="150"/>
        <c:overlap val="-25"/>
        <c:axId val="209244672"/>
        <c:axId val="152637376"/>
      </c:barChart>
      <c:catAx>
        <c:axId val="209244672"/>
        <c:scaling>
          <c:orientation val="minMax"/>
        </c:scaling>
        <c:delete val="0"/>
        <c:axPos val="l"/>
        <c:numFmt formatCode="General"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es-MX"/>
          </a:p>
        </c:txPr>
        <c:crossAx val="152637376"/>
        <c:crosses val="autoZero"/>
        <c:auto val="1"/>
        <c:lblAlgn val="ctr"/>
        <c:lblOffset val="100"/>
        <c:noMultiLvlLbl val="0"/>
      </c:catAx>
      <c:valAx>
        <c:axId val="152637376"/>
        <c:scaling>
          <c:orientation val="minMax"/>
        </c:scaling>
        <c:delete val="1"/>
        <c:axPos val="b"/>
        <c:numFmt formatCode="General" sourceLinked="1"/>
        <c:majorTickMark val="out"/>
        <c:minorTickMark val="none"/>
        <c:tickLblPos val="nextTo"/>
        <c:crossAx val="209244672"/>
        <c:crosses val="autoZero"/>
        <c:crossBetween val="between"/>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7C878E"/>
            </a:solidFill>
          </c:spPr>
          <c:invertIfNegative val="0"/>
          <c:dPt>
            <c:idx val="11"/>
            <c:invertIfNegative val="0"/>
            <c:bubble3D val="0"/>
            <c:spPr>
              <a:solidFill>
                <a:srgbClr val="FBBB27"/>
              </a:solidFill>
            </c:spPr>
            <c:extLst>
              <c:ext xmlns:c16="http://schemas.microsoft.com/office/drawing/2014/chart" uri="{C3380CC4-5D6E-409C-BE32-E72D297353CC}">
                <c16:uniqueId val="{00000001-792C-4378-A0B5-66011CEA10E3}"/>
              </c:ext>
            </c:extLst>
          </c:dPt>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'F61'!$B$5:$B$16</c:f>
              <c:strCache>
                <c:ptCount val="12"/>
                <c:pt idx="0">
                  <c:v>2008/02</c:v>
                </c:pt>
                <c:pt idx="1">
                  <c:v>2009/02</c:v>
                </c:pt>
                <c:pt idx="2">
                  <c:v>2010/02</c:v>
                </c:pt>
                <c:pt idx="3">
                  <c:v>2011/02</c:v>
                </c:pt>
                <c:pt idx="4">
                  <c:v>2012/02</c:v>
                </c:pt>
                <c:pt idx="5">
                  <c:v>2013/02</c:v>
                </c:pt>
                <c:pt idx="6">
                  <c:v>2014/02</c:v>
                </c:pt>
                <c:pt idx="7">
                  <c:v>2015/02</c:v>
                </c:pt>
                <c:pt idx="8">
                  <c:v>2016/02</c:v>
                </c:pt>
                <c:pt idx="9">
                  <c:v>2017/02</c:v>
                </c:pt>
                <c:pt idx="10">
                  <c:v>2018/02</c:v>
                </c:pt>
                <c:pt idx="11">
                  <c:v>2019/02</c:v>
                </c:pt>
              </c:strCache>
            </c:strRef>
          </c:cat>
          <c:val>
            <c:numRef>
              <c:f>'F61'!$C$5:$C$16</c:f>
              <c:numCache>
                <c:formatCode>General</c:formatCode>
                <c:ptCount val="12"/>
                <c:pt idx="0">
                  <c:v>97740</c:v>
                </c:pt>
                <c:pt idx="1">
                  <c:v>95551</c:v>
                </c:pt>
                <c:pt idx="2">
                  <c:v>94454</c:v>
                </c:pt>
                <c:pt idx="3">
                  <c:v>104943</c:v>
                </c:pt>
                <c:pt idx="4">
                  <c:v>105244</c:v>
                </c:pt>
                <c:pt idx="5">
                  <c:v>90721</c:v>
                </c:pt>
                <c:pt idx="6">
                  <c:v>90612</c:v>
                </c:pt>
                <c:pt idx="7">
                  <c:v>74712</c:v>
                </c:pt>
                <c:pt idx="8">
                  <c:v>81214</c:v>
                </c:pt>
                <c:pt idx="9">
                  <c:v>81614</c:v>
                </c:pt>
                <c:pt idx="10">
                  <c:v>85606</c:v>
                </c:pt>
                <c:pt idx="11">
                  <c:v>103819</c:v>
                </c:pt>
              </c:numCache>
            </c:numRef>
          </c:val>
          <c:extLst>
            <c:ext xmlns:c16="http://schemas.microsoft.com/office/drawing/2014/chart" uri="{C3380CC4-5D6E-409C-BE32-E72D297353CC}">
              <c16:uniqueId val="{00000002-792C-4378-A0B5-66011CEA10E3}"/>
            </c:ext>
          </c:extLst>
        </c:ser>
        <c:dLbls>
          <c:showLegendKey val="0"/>
          <c:showVal val="0"/>
          <c:showCatName val="0"/>
          <c:showSerName val="0"/>
          <c:showPercent val="0"/>
          <c:showBubbleSize val="0"/>
        </c:dLbls>
        <c:gapWidth val="150"/>
        <c:axId val="114458624"/>
        <c:axId val="114460160"/>
      </c:barChart>
      <c:catAx>
        <c:axId val="114458624"/>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s-MX"/>
          </a:p>
        </c:txPr>
        <c:crossAx val="114460160"/>
        <c:crosses val="autoZero"/>
        <c:auto val="1"/>
        <c:lblAlgn val="ctr"/>
        <c:lblOffset val="100"/>
        <c:noMultiLvlLbl val="0"/>
      </c:catAx>
      <c:valAx>
        <c:axId val="114460160"/>
        <c:scaling>
          <c:orientation val="minMax"/>
        </c:scaling>
        <c:delete val="0"/>
        <c:axPos val="l"/>
        <c:numFmt formatCode="#,##0" sourceLinked="0"/>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es-MX"/>
          </a:p>
        </c:txPr>
        <c:crossAx val="114458624"/>
        <c:crosses val="autoZero"/>
        <c:crossBetween val="between"/>
      </c:valAx>
    </c:plotArea>
    <c:plotVisOnly val="1"/>
    <c:dispBlanksAs val="gap"/>
    <c:showDLblsOverMax val="0"/>
  </c:chart>
  <c:spPr>
    <a:ln>
      <a:solidFill>
        <a:schemeClr val="bg1">
          <a:lumMod val="85000"/>
        </a:schemeClr>
      </a:solidFill>
    </a:ln>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7C878E"/>
            </a:solidFill>
          </c:spPr>
          <c:invertIfNegative val="0"/>
          <c:dPt>
            <c:idx val="11"/>
            <c:invertIfNegative val="0"/>
            <c:bubble3D val="0"/>
            <c:spPr>
              <a:solidFill>
                <a:srgbClr val="FBBB27"/>
              </a:solidFill>
            </c:spPr>
            <c:extLst>
              <c:ext xmlns:c16="http://schemas.microsoft.com/office/drawing/2014/chart" uri="{C3380CC4-5D6E-409C-BE32-E72D297353CC}">
                <c16:uniqueId val="{00000001-4AF9-4030-A16A-8B7632AF030D}"/>
              </c:ext>
            </c:extLst>
          </c:dPt>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'F62'!$B$6:$B$17</c:f>
              <c:strCache>
                <c:ptCount val="12"/>
                <c:pt idx="0">
                  <c:v>2008/02</c:v>
                </c:pt>
                <c:pt idx="1">
                  <c:v>2009/02</c:v>
                </c:pt>
                <c:pt idx="2">
                  <c:v>2010/02</c:v>
                </c:pt>
                <c:pt idx="3">
                  <c:v>2011/02</c:v>
                </c:pt>
                <c:pt idx="4">
                  <c:v>2012/02</c:v>
                </c:pt>
                <c:pt idx="5">
                  <c:v>2013/02</c:v>
                </c:pt>
                <c:pt idx="6">
                  <c:v>2014/02</c:v>
                </c:pt>
                <c:pt idx="7">
                  <c:v>2015/02</c:v>
                </c:pt>
                <c:pt idx="8">
                  <c:v>2016/02</c:v>
                </c:pt>
                <c:pt idx="9">
                  <c:v>2017/02</c:v>
                </c:pt>
                <c:pt idx="10">
                  <c:v>2018/02</c:v>
                </c:pt>
                <c:pt idx="11">
                  <c:v>2019/02</c:v>
                </c:pt>
              </c:strCache>
            </c:strRef>
          </c:cat>
          <c:val>
            <c:numRef>
              <c:f>'F62'!$C$6:$C$17</c:f>
              <c:numCache>
                <c:formatCode>General</c:formatCode>
                <c:ptCount val="12"/>
                <c:pt idx="0">
                  <c:v>11890</c:v>
                </c:pt>
                <c:pt idx="1">
                  <c:v>12226</c:v>
                </c:pt>
                <c:pt idx="2">
                  <c:v>13000</c:v>
                </c:pt>
                <c:pt idx="3">
                  <c:v>14388</c:v>
                </c:pt>
                <c:pt idx="4">
                  <c:v>14746</c:v>
                </c:pt>
                <c:pt idx="5">
                  <c:v>11892</c:v>
                </c:pt>
                <c:pt idx="6">
                  <c:v>11635</c:v>
                </c:pt>
                <c:pt idx="7">
                  <c:v>9460</c:v>
                </c:pt>
                <c:pt idx="8">
                  <c:v>10132</c:v>
                </c:pt>
                <c:pt idx="9">
                  <c:v>9847</c:v>
                </c:pt>
                <c:pt idx="10">
                  <c:v>10512</c:v>
                </c:pt>
                <c:pt idx="11">
                  <c:v>12987</c:v>
                </c:pt>
              </c:numCache>
            </c:numRef>
          </c:val>
          <c:extLst>
            <c:ext xmlns:c16="http://schemas.microsoft.com/office/drawing/2014/chart" uri="{C3380CC4-5D6E-409C-BE32-E72D297353CC}">
              <c16:uniqueId val="{00000002-4AF9-4030-A16A-8B7632AF030D}"/>
            </c:ext>
          </c:extLst>
        </c:ser>
        <c:dLbls>
          <c:showLegendKey val="0"/>
          <c:showVal val="0"/>
          <c:showCatName val="0"/>
          <c:showSerName val="0"/>
          <c:showPercent val="0"/>
          <c:showBubbleSize val="0"/>
        </c:dLbls>
        <c:gapWidth val="150"/>
        <c:axId val="114387968"/>
        <c:axId val="114389760"/>
      </c:barChart>
      <c:catAx>
        <c:axId val="114387968"/>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s-MX"/>
          </a:p>
        </c:txPr>
        <c:crossAx val="114389760"/>
        <c:crosses val="autoZero"/>
        <c:auto val="1"/>
        <c:lblAlgn val="ctr"/>
        <c:lblOffset val="100"/>
        <c:noMultiLvlLbl val="0"/>
      </c:catAx>
      <c:valAx>
        <c:axId val="114389760"/>
        <c:scaling>
          <c:orientation val="minMax"/>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s-MX"/>
          </a:p>
        </c:txPr>
        <c:crossAx val="114387968"/>
        <c:crosses val="autoZero"/>
        <c:crossBetween val="between"/>
      </c:valAx>
    </c:plotArea>
    <c:plotVisOnly val="1"/>
    <c:dispBlanksAs val="gap"/>
    <c:showDLblsOverMax val="0"/>
  </c:chart>
  <c:spPr>
    <a:ln>
      <a:solidFill>
        <a:schemeClr val="bg1">
          <a:lumMod val="85000"/>
        </a:schemeClr>
      </a:solidFill>
    </a:ln>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7C878E"/>
            </a:solidFill>
          </c:spPr>
          <c:invertIfNegative val="0"/>
          <c:dPt>
            <c:idx val="11"/>
            <c:invertIfNegative val="0"/>
            <c:bubble3D val="0"/>
            <c:spPr>
              <a:solidFill>
                <a:srgbClr val="FBBB27"/>
              </a:solidFill>
            </c:spPr>
            <c:extLst>
              <c:ext xmlns:c16="http://schemas.microsoft.com/office/drawing/2014/chart" uri="{C3380CC4-5D6E-409C-BE32-E72D297353CC}">
                <c16:uniqueId val="{00000001-C542-4B7E-B7F5-BFD512DD5A69}"/>
              </c:ext>
            </c:extLst>
          </c:dPt>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'F63'!$B$5:$B$16</c:f>
              <c:strCache>
                <c:ptCount val="12"/>
                <c:pt idx="0">
                  <c:v>I Bim 2008</c:v>
                </c:pt>
                <c:pt idx="1">
                  <c:v>I Bim 2009</c:v>
                </c:pt>
                <c:pt idx="2">
                  <c:v>I Bim 2010</c:v>
                </c:pt>
                <c:pt idx="3">
                  <c:v>I Bim 2011</c:v>
                </c:pt>
                <c:pt idx="4">
                  <c:v>I Bim 2012</c:v>
                </c:pt>
                <c:pt idx="5">
                  <c:v>I Bim 2013</c:v>
                </c:pt>
                <c:pt idx="6">
                  <c:v>I Bim 2014</c:v>
                </c:pt>
                <c:pt idx="7">
                  <c:v>I Bim 2015</c:v>
                </c:pt>
                <c:pt idx="8">
                  <c:v>I Bim 2016</c:v>
                </c:pt>
                <c:pt idx="9">
                  <c:v>I Bim 2017</c:v>
                </c:pt>
                <c:pt idx="10">
                  <c:v>I Bim 2018</c:v>
                </c:pt>
                <c:pt idx="11">
                  <c:v>I Bim 2019</c:v>
                </c:pt>
              </c:strCache>
            </c:strRef>
          </c:cat>
          <c:val>
            <c:numRef>
              <c:f>'F63'!$C$5:$C$16</c:f>
              <c:numCache>
                <c:formatCode>General</c:formatCode>
                <c:ptCount val="12"/>
                <c:pt idx="0">
                  <c:v>218654</c:v>
                </c:pt>
                <c:pt idx="1">
                  <c:v>212476</c:v>
                </c:pt>
                <c:pt idx="2">
                  <c:v>204611</c:v>
                </c:pt>
                <c:pt idx="3">
                  <c:v>216969</c:v>
                </c:pt>
                <c:pt idx="4">
                  <c:v>221030</c:v>
                </c:pt>
                <c:pt idx="5">
                  <c:v>200861</c:v>
                </c:pt>
                <c:pt idx="6">
                  <c:v>192394</c:v>
                </c:pt>
                <c:pt idx="7">
                  <c:v>167810</c:v>
                </c:pt>
                <c:pt idx="8">
                  <c:v>174872</c:v>
                </c:pt>
                <c:pt idx="9">
                  <c:v>173049</c:v>
                </c:pt>
                <c:pt idx="10">
                  <c:v>188130</c:v>
                </c:pt>
                <c:pt idx="11">
                  <c:v>216652</c:v>
                </c:pt>
              </c:numCache>
            </c:numRef>
          </c:val>
          <c:extLst>
            <c:ext xmlns:c16="http://schemas.microsoft.com/office/drawing/2014/chart" uri="{C3380CC4-5D6E-409C-BE32-E72D297353CC}">
              <c16:uniqueId val="{00000002-C542-4B7E-B7F5-BFD512DD5A69}"/>
            </c:ext>
          </c:extLst>
        </c:ser>
        <c:dLbls>
          <c:showLegendKey val="0"/>
          <c:showVal val="0"/>
          <c:showCatName val="0"/>
          <c:showSerName val="0"/>
          <c:showPercent val="0"/>
          <c:showBubbleSize val="0"/>
        </c:dLbls>
        <c:gapWidth val="150"/>
        <c:axId val="125450496"/>
        <c:axId val="125464576"/>
      </c:barChart>
      <c:catAx>
        <c:axId val="125450496"/>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s-MX"/>
          </a:p>
        </c:txPr>
        <c:crossAx val="125464576"/>
        <c:crosses val="autoZero"/>
        <c:auto val="1"/>
        <c:lblAlgn val="ctr"/>
        <c:lblOffset val="100"/>
        <c:noMultiLvlLbl val="0"/>
      </c:catAx>
      <c:valAx>
        <c:axId val="125464576"/>
        <c:scaling>
          <c:orientation val="minMax"/>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s-MX"/>
          </a:p>
        </c:txPr>
        <c:crossAx val="125450496"/>
        <c:crosses val="autoZero"/>
        <c:crossBetween val="between"/>
      </c:valAx>
    </c:plotArea>
    <c:plotVisOnly val="1"/>
    <c:dispBlanksAs val="gap"/>
    <c:showDLblsOverMax val="0"/>
  </c:chart>
  <c:spPr>
    <a:ln>
      <a:solidFill>
        <a:schemeClr val="bg1">
          <a:lumMod val="85000"/>
        </a:schemeClr>
      </a:solidFill>
    </a:ln>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7C878E"/>
            </a:solidFill>
          </c:spPr>
          <c:invertIfNegative val="0"/>
          <c:dPt>
            <c:idx val="11"/>
            <c:invertIfNegative val="0"/>
            <c:bubble3D val="0"/>
            <c:spPr>
              <a:solidFill>
                <a:srgbClr val="FBBB27"/>
              </a:solidFill>
            </c:spPr>
            <c:extLst>
              <c:ext xmlns:c16="http://schemas.microsoft.com/office/drawing/2014/chart" uri="{C3380CC4-5D6E-409C-BE32-E72D297353CC}">
                <c16:uniqueId val="{00000001-EE34-43AE-958B-62D6A9E8C1F0}"/>
              </c:ext>
            </c:extLst>
          </c:dPt>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'F64'!$B$6:$B$17</c:f>
              <c:strCache>
                <c:ptCount val="12"/>
                <c:pt idx="0">
                  <c:v>I Bim 2008</c:v>
                </c:pt>
                <c:pt idx="1">
                  <c:v>I Bim 2009</c:v>
                </c:pt>
                <c:pt idx="2">
                  <c:v>I Bim 2010</c:v>
                </c:pt>
                <c:pt idx="3">
                  <c:v>I Bim 2011</c:v>
                </c:pt>
                <c:pt idx="4">
                  <c:v>I Bim 2012</c:v>
                </c:pt>
                <c:pt idx="5">
                  <c:v>I Bim 2013</c:v>
                </c:pt>
                <c:pt idx="6">
                  <c:v>I Bim 2014</c:v>
                </c:pt>
                <c:pt idx="7">
                  <c:v>I Bim 2015</c:v>
                </c:pt>
                <c:pt idx="8">
                  <c:v>I Bim 2016</c:v>
                </c:pt>
                <c:pt idx="9">
                  <c:v>I Bim 2017</c:v>
                </c:pt>
                <c:pt idx="10">
                  <c:v>I Bim 2018</c:v>
                </c:pt>
                <c:pt idx="11">
                  <c:v>I Bim 2019</c:v>
                </c:pt>
              </c:strCache>
            </c:strRef>
          </c:cat>
          <c:val>
            <c:numRef>
              <c:f>'F64'!$C$6:$C$17</c:f>
              <c:numCache>
                <c:formatCode>General</c:formatCode>
                <c:ptCount val="12"/>
                <c:pt idx="0">
                  <c:v>26627</c:v>
                </c:pt>
                <c:pt idx="1">
                  <c:v>27153</c:v>
                </c:pt>
                <c:pt idx="2">
                  <c:v>27981</c:v>
                </c:pt>
                <c:pt idx="3">
                  <c:v>30093</c:v>
                </c:pt>
                <c:pt idx="4">
                  <c:v>31074</c:v>
                </c:pt>
                <c:pt idx="5">
                  <c:v>26647</c:v>
                </c:pt>
                <c:pt idx="6">
                  <c:v>24694</c:v>
                </c:pt>
                <c:pt idx="7">
                  <c:v>21278</c:v>
                </c:pt>
                <c:pt idx="8">
                  <c:v>21824</c:v>
                </c:pt>
                <c:pt idx="9">
                  <c:v>21672</c:v>
                </c:pt>
                <c:pt idx="10">
                  <c:v>23009</c:v>
                </c:pt>
                <c:pt idx="11">
                  <c:v>27516</c:v>
                </c:pt>
              </c:numCache>
            </c:numRef>
          </c:val>
          <c:extLst>
            <c:ext xmlns:c16="http://schemas.microsoft.com/office/drawing/2014/chart" uri="{C3380CC4-5D6E-409C-BE32-E72D297353CC}">
              <c16:uniqueId val="{00000002-EE34-43AE-958B-62D6A9E8C1F0}"/>
            </c:ext>
          </c:extLst>
        </c:ser>
        <c:dLbls>
          <c:showLegendKey val="0"/>
          <c:showVal val="0"/>
          <c:showCatName val="0"/>
          <c:showSerName val="0"/>
          <c:showPercent val="0"/>
          <c:showBubbleSize val="0"/>
        </c:dLbls>
        <c:gapWidth val="150"/>
        <c:axId val="125535744"/>
        <c:axId val="125537280"/>
      </c:barChart>
      <c:catAx>
        <c:axId val="125535744"/>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s-MX"/>
          </a:p>
        </c:txPr>
        <c:crossAx val="125537280"/>
        <c:crosses val="autoZero"/>
        <c:auto val="1"/>
        <c:lblAlgn val="ctr"/>
        <c:lblOffset val="100"/>
        <c:noMultiLvlLbl val="0"/>
      </c:catAx>
      <c:valAx>
        <c:axId val="125537280"/>
        <c:scaling>
          <c:orientation val="minMax"/>
        </c:scaling>
        <c:delete val="0"/>
        <c:axPos val="l"/>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s-MX"/>
          </a:p>
        </c:txPr>
        <c:crossAx val="125535744"/>
        <c:crosses val="autoZero"/>
        <c:crossBetween val="between"/>
      </c:valAx>
    </c:plotArea>
    <c:plotVisOnly val="1"/>
    <c:dispBlanksAs val="gap"/>
    <c:showDLblsOverMax val="0"/>
  </c:chart>
  <c:spPr>
    <a:ln>
      <a:solidFill>
        <a:schemeClr val="bg1">
          <a:lumMod val="85000"/>
        </a:schemeClr>
      </a:solidFill>
    </a:ln>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'F65'!$B$8</c:f>
              <c:strCache>
                <c:ptCount val="1"/>
                <c:pt idx="0">
                  <c:v>Producción de Carne en Canal</c:v>
                </c:pt>
              </c:strCache>
            </c:strRef>
          </c:tx>
          <c:spPr>
            <a:solidFill>
              <a:schemeClr val="bg1">
                <a:lumMod val="65000"/>
              </a:schemeClr>
            </a:solidFill>
          </c:spPr>
          <c:invertIfNegative val="0"/>
          <c:dPt>
            <c:idx val="0"/>
            <c:invertIfNegative val="0"/>
            <c:bubble3D val="0"/>
            <c:extLst>
              <c:ext xmlns:c16="http://schemas.microsoft.com/office/drawing/2014/chart" uri="{C3380CC4-5D6E-409C-BE32-E72D297353CC}">
                <c16:uniqueId val="{00000000-F065-40BF-91AB-EB88EED4FA18}"/>
              </c:ext>
            </c:extLst>
          </c:dPt>
          <c:dPt>
            <c:idx val="1"/>
            <c:invertIfNegative val="0"/>
            <c:bubble3D val="0"/>
            <c:extLst>
              <c:ext xmlns:c16="http://schemas.microsoft.com/office/drawing/2014/chart" uri="{C3380CC4-5D6E-409C-BE32-E72D297353CC}">
                <c16:uniqueId val="{00000001-F065-40BF-91AB-EB88EED4FA18}"/>
              </c:ext>
            </c:extLst>
          </c:dPt>
          <c:dPt>
            <c:idx val="2"/>
            <c:invertIfNegative val="0"/>
            <c:bubble3D val="0"/>
            <c:extLst>
              <c:ext xmlns:c16="http://schemas.microsoft.com/office/drawing/2014/chart" uri="{C3380CC4-5D6E-409C-BE32-E72D297353CC}">
                <c16:uniqueId val="{00000002-F065-40BF-91AB-EB88EED4FA18}"/>
              </c:ext>
            </c:extLst>
          </c:dPt>
          <c:dPt>
            <c:idx val="3"/>
            <c:invertIfNegative val="0"/>
            <c:bubble3D val="0"/>
            <c:extLst>
              <c:ext xmlns:c16="http://schemas.microsoft.com/office/drawing/2014/chart" uri="{C3380CC4-5D6E-409C-BE32-E72D297353CC}">
                <c16:uniqueId val="{00000003-F065-40BF-91AB-EB88EED4FA18}"/>
              </c:ext>
            </c:extLst>
          </c:dPt>
          <c:dPt>
            <c:idx val="4"/>
            <c:invertIfNegative val="0"/>
            <c:bubble3D val="0"/>
            <c:extLst>
              <c:ext xmlns:c16="http://schemas.microsoft.com/office/drawing/2014/chart" uri="{C3380CC4-5D6E-409C-BE32-E72D297353CC}">
                <c16:uniqueId val="{00000004-F065-40BF-91AB-EB88EED4FA18}"/>
              </c:ext>
            </c:extLst>
          </c:dPt>
          <c:dPt>
            <c:idx val="5"/>
            <c:invertIfNegative val="0"/>
            <c:bubble3D val="0"/>
            <c:extLst>
              <c:ext xmlns:c16="http://schemas.microsoft.com/office/drawing/2014/chart" uri="{C3380CC4-5D6E-409C-BE32-E72D297353CC}">
                <c16:uniqueId val="{00000005-F065-40BF-91AB-EB88EED4FA18}"/>
              </c:ext>
            </c:extLst>
          </c:dPt>
          <c:dPt>
            <c:idx val="6"/>
            <c:invertIfNegative val="0"/>
            <c:bubble3D val="0"/>
            <c:extLst>
              <c:ext xmlns:c16="http://schemas.microsoft.com/office/drawing/2014/chart" uri="{C3380CC4-5D6E-409C-BE32-E72D297353CC}">
                <c16:uniqueId val="{00000006-F065-40BF-91AB-EB88EED4FA18}"/>
              </c:ext>
            </c:extLst>
          </c:dPt>
          <c:dPt>
            <c:idx val="7"/>
            <c:invertIfNegative val="0"/>
            <c:bubble3D val="0"/>
            <c:extLst>
              <c:ext xmlns:c16="http://schemas.microsoft.com/office/drawing/2014/chart" uri="{C3380CC4-5D6E-409C-BE32-E72D297353CC}">
                <c16:uniqueId val="{00000007-F065-40BF-91AB-EB88EED4FA18}"/>
              </c:ext>
            </c:extLst>
          </c:dPt>
          <c:dPt>
            <c:idx val="8"/>
            <c:invertIfNegative val="0"/>
            <c:bubble3D val="0"/>
            <c:extLst>
              <c:ext xmlns:c16="http://schemas.microsoft.com/office/drawing/2014/chart" uri="{C3380CC4-5D6E-409C-BE32-E72D297353CC}">
                <c16:uniqueId val="{00000008-F065-40BF-91AB-EB88EED4FA18}"/>
              </c:ext>
            </c:extLst>
          </c:dPt>
          <c:dPt>
            <c:idx val="9"/>
            <c:invertIfNegative val="0"/>
            <c:bubble3D val="0"/>
            <c:extLst>
              <c:ext xmlns:c16="http://schemas.microsoft.com/office/drawing/2014/chart" uri="{C3380CC4-5D6E-409C-BE32-E72D297353CC}">
                <c16:uniqueId val="{00000009-F065-40BF-91AB-EB88EED4FA18}"/>
              </c:ext>
            </c:extLst>
          </c:dPt>
          <c:dPt>
            <c:idx val="10"/>
            <c:invertIfNegative val="0"/>
            <c:bubble3D val="0"/>
            <c:extLst>
              <c:ext xmlns:c16="http://schemas.microsoft.com/office/drawing/2014/chart" uri="{C3380CC4-5D6E-409C-BE32-E72D297353CC}">
                <c16:uniqueId val="{0000000A-F065-40BF-91AB-EB88EED4FA18}"/>
              </c:ext>
            </c:extLst>
          </c:dPt>
          <c:dPt>
            <c:idx val="11"/>
            <c:invertIfNegative val="0"/>
            <c:bubble3D val="0"/>
            <c:extLst>
              <c:ext xmlns:c16="http://schemas.microsoft.com/office/drawing/2014/chart" uri="{C3380CC4-5D6E-409C-BE32-E72D297353CC}">
                <c16:uniqueId val="{0000000B-F065-40BF-91AB-EB88EED4FA18}"/>
              </c:ext>
            </c:extLst>
          </c:dPt>
          <c:dPt>
            <c:idx val="12"/>
            <c:invertIfNegative val="0"/>
            <c:bubble3D val="0"/>
            <c:extLst>
              <c:ext xmlns:c16="http://schemas.microsoft.com/office/drawing/2014/chart" uri="{C3380CC4-5D6E-409C-BE32-E72D297353CC}">
                <c16:uniqueId val="{0000000C-F065-40BF-91AB-EB88EED4FA18}"/>
              </c:ext>
            </c:extLst>
          </c:dPt>
          <c:dPt>
            <c:idx val="13"/>
            <c:invertIfNegative val="0"/>
            <c:bubble3D val="0"/>
            <c:extLst>
              <c:ext xmlns:c16="http://schemas.microsoft.com/office/drawing/2014/chart" uri="{C3380CC4-5D6E-409C-BE32-E72D297353CC}">
                <c16:uniqueId val="{0000000D-F065-40BF-91AB-EB88EED4FA18}"/>
              </c:ext>
            </c:extLst>
          </c:dPt>
          <c:dPt>
            <c:idx val="14"/>
            <c:invertIfNegative val="0"/>
            <c:bubble3D val="0"/>
            <c:extLst>
              <c:ext xmlns:c16="http://schemas.microsoft.com/office/drawing/2014/chart" uri="{C3380CC4-5D6E-409C-BE32-E72D297353CC}">
                <c16:uniqueId val="{0000000E-F065-40BF-91AB-EB88EED4FA18}"/>
              </c:ext>
            </c:extLst>
          </c:dPt>
          <c:dPt>
            <c:idx val="15"/>
            <c:invertIfNegative val="0"/>
            <c:bubble3D val="0"/>
            <c:extLst>
              <c:ext xmlns:c16="http://schemas.microsoft.com/office/drawing/2014/chart" uri="{C3380CC4-5D6E-409C-BE32-E72D297353CC}">
                <c16:uniqueId val="{0000000F-F065-40BF-91AB-EB88EED4FA18}"/>
              </c:ext>
            </c:extLst>
          </c:dPt>
          <c:dPt>
            <c:idx val="16"/>
            <c:invertIfNegative val="0"/>
            <c:bubble3D val="0"/>
            <c:extLst>
              <c:ext xmlns:c16="http://schemas.microsoft.com/office/drawing/2014/chart" uri="{C3380CC4-5D6E-409C-BE32-E72D297353CC}">
                <c16:uniqueId val="{00000010-F065-40BF-91AB-EB88EED4FA18}"/>
              </c:ext>
            </c:extLst>
          </c:dPt>
          <c:dPt>
            <c:idx val="17"/>
            <c:invertIfNegative val="0"/>
            <c:bubble3D val="0"/>
            <c:extLst>
              <c:ext xmlns:c16="http://schemas.microsoft.com/office/drawing/2014/chart" uri="{C3380CC4-5D6E-409C-BE32-E72D297353CC}">
                <c16:uniqueId val="{00000011-F065-40BF-91AB-EB88EED4FA18}"/>
              </c:ext>
            </c:extLst>
          </c:dPt>
          <c:dPt>
            <c:idx val="18"/>
            <c:invertIfNegative val="0"/>
            <c:bubble3D val="0"/>
            <c:extLst>
              <c:ext xmlns:c16="http://schemas.microsoft.com/office/drawing/2014/chart" uri="{C3380CC4-5D6E-409C-BE32-E72D297353CC}">
                <c16:uniqueId val="{00000012-F065-40BF-91AB-EB88EED4FA18}"/>
              </c:ext>
            </c:extLst>
          </c:dPt>
          <c:dPt>
            <c:idx val="19"/>
            <c:invertIfNegative val="0"/>
            <c:bubble3D val="0"/>
            <c:extLst>
              <c:ext xmlns:c16="http://schemas.microsoft.com/office/drawing/2014/chart" uri="{C3380CC4-5D6E-409C-BE32-E72D297353CC}">
                <c16:uniqueId val="{00000013-F065-40BF-91AB-EB88EED4FA18}"/>
              </c:ext>
            </c:extLst>
          </c:dPt>
          <c:dPt>
            <c:idx val="20"/>
            <c:invertIfNegative val="0"/>
            <c:bubble3D val="0"/>
            <c:extLst>
              <c:ext xmlns:c16="http://schemas.microsoft.com/office/drawing/2014/chart" uri="{C3380CC4-5D6E-409C-BE32-E72D297353CC}">
                <c16:uniqueId val="{00000014-F065-40BF-91AB-EB88EED4FA18}"/>
              </c:ext>
            </c:extLst>
          </c:dPt>
          <c:dPt>
            <c:idx val="21"/>
            <c:invertIfNegative val="0"/>
            <c:bubble3D val="0"/>
            <c:extLst>
              <c:ext xmlns:c16="http://schemas.microsoft.com/office/drawing/2014/chart" uri="{C3380CC4-5D6E-409C-BE32-E72D297353CC}">
                <c16:uniqueId val="{00000015-F065-40BF-91AB-EB88EED4FA18}"/>
              </c:ext>
            </c:extLst>
          </c:dPt>
          <c:dPt>
            <c:idx val="22"/>
            <c:invertIfNegative val="0"/>
            <c:bubble3D val="0"/>
            <c:extLst>
              <c:ext xmlns:c16="http://schemas.microsoft.com/office/drawing/2014/chart" uri="{C3380CC4-5D6E-409C-BE32-E72D297353CC}">
                <c16:uniqueId val="{00000016-F065-40BF-91AB-EB88EED4FA18}"/>
              </c:ext>
            </c:extLst>
          </c:dPt>
          <c:dPt>
            <c:idx val="23"/>
            <c:invertIfNegative val="0"/>
            <c:bubble3D val="0"/>
            <c:extLst>
              <c:ext xmlns:c16="http://schemas.microsoft.com/office/drawing/2014/chart" uri="{C3380CC4-5D6E-409C-BE32-E72D297353CC}">
                <c16:uniqueId val="{00000017-F065-40BF-91AB-EB88EED4FA18}"/>
              </c:ext>
            </c:extLst>
          </c:dPt>
          <c:dPt>
            <c:idx val="24"/>
            <c:invertIfNegative val="0"/>
            <c:bubble3D val="0"/>
            <c:extLst>
              <c:ext xmlns:c16="http://schemas.microsoft.com/office/drawing/2014/chart" uri="{C3380CC4-5D6E-409C-BE32-E72D297353CC}">
                <c16:uniqueId val="{00000018-F065-40BF-91AB-EB88EED4FA18}"/>
              </c:ext>
            </c:extLst>
          </c:dPt>
          <c:dPt>
            <c:idx val="25"/>
            <c:invertIfNegative val="0"/>
            <c:bubble3D val="0"/>
            <c:extLst>
              <c:ext xmlns:c16="http://schemas.microsoft.com/office/drawing/2014/chart" uri="{C3380CC4-5D6E-409C-BE32-E72D297353CC}">
                <c16:uniqueId val="{00000019-F065-40BF-91AB-EB88EED4FA18}"/>
              </c:ext>
            </c:extLst>
          </c:dPt>
          <c:dPt>
            <c:idx val="26"/>
            <c:invertIfNegative val="0"/>
            <c:bubble3D val="0"/>
            <c:extLst>
              <c:ext xmlns:c16="http://schemas.microsoft.com/office/drawing/2014/chart" uri="{C3380CC4-5D6E-409C-BE32-E72D297353CC}">
                <c16:uniqueId val="{0000001A-F065-40BF-91AB-EB88EED4FA18}"/>
              </c:ext>
            </c:extLst>
          </c:dPt>
          <c:dPt>
            <c:idx val="27"/>
            <c:invertIfNegative val="0"/>
            <c:bubble3D val="0"/>
            <c:extLst>
              <c:ext xmlns:c16="http://schemas.microsoft.com/office/drawing/2014/chart" uri="{C3380CC4-5D6E-409C-BE32-E72D297353CC}">
                <c16:uniqueId val="{0000001B-F065-40BF-91AB-EB88EED4FA18}"/>
              </c:ext>
            </c:extLst>
          </c:dPt>
          <c:dPt>
            <c:idx val="28"/>
            <c:invertIfNegative val="0"/>
            <c:bubble3D val="0"/>
            <c:extLst>
              <c:ext xmlns:c16="http://schemas.microsoft.com/office/drawing/2014/chart" uri="{C3380CC4-5D6E-409C-BE32-E72D297353CC}">
                <c16:uniqueId val="{0000001C-F065-40BF-91AB-EB88EED4FA18}"/>
              </c:ext>
            </c:extLst>
          </c:dPt>
          <c:dPt>
            <c:idx val="29"/>
            <c:invertIfNegative val="0"/>
            <c:bubble3D val="0"/>
            <c:extLst>
              <c:ext xmlns:c16="http://schemas.microsoft.com/office/drawing/2014/chart" uri="{C3380CC4-5D6E-409C-BE32-E72D297353CC}">
                <c16:uniqueId val="{0000001D-F065-40BF-91AB-EB88EED4FA18}"/>
              </c:ext>
            </c:extLst>
          </c:dPt>
          <c:dPt>
            <c:idx val="30"/>
            <c:invertIfNegative val="0"/>
            <c:bubble3D val="0"/>
            <c:spPr>
              <a:solidFill>
                <a:srgbClr val="FBBB27"/>
              </a:solidFill>
            </c:spPr>
            <c:extLst>
              <c:ext xmlns:c16="http://schemas.microsoft.com/office/drawing/2014/chart" uri="{C3380CC4-5D6E-409C-BE32-E72D297353CC}">
                <c16:uniqueId val="{0000001F-F065-40BF-91AB-EB88EED4FA18}"/>
              </c:ext>
            </c:extLst>
          </c:dPt>
          <c:dLbls>
            <c:dLbl>
              <c:idx val="30"/>
              <c:layout>
                <c:manualLayout>
                  <c:x val="-5.5557730630417619E-3"/>
                  <c:y val="-3.231648275040523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F065-40BF-91AB-EB88EED4FA18}"/>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'F65'!$A$9:$A$39</c:f>
              <c:strCache>
                <c:ptCount val="31"/>
                <c:pt idx="0">
                  <c:v>Baja California</c:v>
                </c:pt>
                <c:pt idx="1">
                  <c:v>Tlaxcala</c:v>
                </c:pt>
                <c:pt idx="2">
                  <c:v>Quintana Roo</c:v>
                </c:pt>
                <c:pt idx="3">
                  <c:v>Nuevo León</c:v>
                </c:pt>
                <c:pt idx="4">
                  <c:v>Campeche</c:v>
                </c:pt>
                <c:pt idx="5">
                  <c:v>Baja California Sur</c:v>
                </c:pt>
                <c:pt idx="6">
                  <c:v>Yucatán</c:v>
                </c:pt>
                <c:pt idx="7">
                  <c:v>Colima</c:v>
                </c:pt>
                <c:pt idx="8">
                  <c:v>Sonora</c:v>
                </c:pt>
                <c:pt idx="9">
                  <c:v>Nayarit</c:v>
                </c:pt>
                <c:pt idx="10">
                  <c:v>Sinaloa</c:v>
                </c:pt>
                <c:pt idx="11">
                  <c:v>Morelos</c:v>
                </c:pt>
                <c:pt idx="12">
                  <c:v>Tamaulipas</c:v>
                </c:pt>
                <c:pt idx="13">
                  <c:v>Oaxaca</c:v>
                </c:pt>
                <c:pt idx="14">
                  <c:v>Tabasco</c:v>
                </c:pt>
                <c:pt idx="15">
                  <c:v>Aguascalientes</c:v>
                </c:pt>
                <c:pt idx="16">
                  <c:v>Puebla</c:v>
                </c:pt>
                <c:pt idx="17">
                  <c:v>Zacatecas</c:v>
                </c:pt>
                <c:pt idx="18">
                  <c:v>Durango</c:v>
                </c:pt>
                <c:pt idx="19">
                  <c:v>Querétaro</c:v>
                </c:pt>
                <c:pt idx="20">
                  <c:v>Hidalgo</c:v>
                </c:pt>
                <c:pt idx="21">
                  <c:v>Guerrero</c:v>
                </c:pt>
                <c:pt idx="22">
                  <c:v>San Luis Potosí</c:v>
                </c:pt>
                <c:pt idx="23">
                  <c:v>Chiapas</c:v>
                </c:pt>
                <c:pt idx="24">
                  <c:v>Chihuahua</c:v>
                </c:pt>
                <c:pt idx="25">
                  <c:v>Veracruz</c:v>
                </c:pt>
                <c:pt idx="26">
                  <c:v>Coahuila</c:v>
                </c:pt>
                <c:pt idx="27">
                  <c:v>Estado de México</c:v>
                </c:pt>
                <c:pt idx="28">
                  <c:v>Guanajuato</c:v>
                </c:pt>
                <c:pt idx="29">
                  <c:v>Michoacán</c:v>
                </c:pt>
                <c:pt idx="30">
                  <c:v>Jalisco</c:v>
                </c:pt>
              </c:strCache>
            </c:strRef>
          </c:cat>
          <c:val>
            <c:numRef>
              <c:f>'F65'!$B$9:$B$39</c:f>
              <c:numCache>
                <c:formatCode>#,##0</c:formatCode>
                <c:ptCount val="31"/>
                <c:pt idx="0">
                  <c:v>118</c:v>
                </c:pt>
                <c:pt idx="1">
                  <c:v>159</c:v>
                </c:pt>
                <c:pt idx="2">
                  <c:v>175</c:v>
                </c:pt>
                <c:pt idx="3">
                  <c:v>184</c:v>
                </c:pt>
                <c:pt idx="4">
                  <c:v>216</c:v>
                </c:pt>
                <c:pt idx="5">
                  <c:v>220</c:v>
                </c:pt>
                <c:pt idx="6">
                  <c:v>245</c:v>
                </c:pt>
                <c:pt idx="7">
                  <c:v>268</c:v>
                </c:pt>
                <c:pt idx="8">
                  <c:v>405</c:v>
                </c:pt>
                <c:pt idx="9">
                  <c:v>435</c:v>
                </c:pt>
                <c:pt idx="10">
                  <c:v>544</c:v>
                </c:pt>
                <c:pt idx="11">
                  <c:v>574</c:v>
                </c:pt>
                <c:pt idx="12">
                  <c:v>623</c:v>
                </c:pt>
                <c:pt idx="13">
                  <c:v>631</c:v>
                </c:pt>
                <c:pt idx="14">
                  <c:v>646</c:v>
                </c:pt>
                <c:pt idx="15">
                  <c:v>652</c:v>
                </c:pt>
                <c:pt idx="16">
                  <c:v>691</c:v>
                </c:pt>
                <c:pt idx="17">
                  <c:v>753</c:v>
                </c:pt>
                <c:pt idx="18">
                  <c:v>884</c:v>
                </c:pt>
                <c:pt idx="19">
                  <c:v>949</c:v>
                </c:pt>
                <c:pt idx="20">
                  <c:v>971</c:v>
                </c:pt>
                <c:pt idx="21">
                  <c:v>1059</c:v>
                </c:pt>
                <c:pt idx="22">
                  <c:v>1116</c:v>
                </c:pt>
                <c:pt idx="23">
                  <c:v>1474</c:v>
                </c:pt>
                <c:pt idx="24">
                  <c:v>1504</c:v>
                </c:pt>
                <c:pt idx="25">
                  <c:v>1736</c:v>
                </c:pt>
                <c:pt idx="26">
                  <c:v>2018</c:v>
                </c:pt>
                <c:pt idx="27">
                  <c:v>2782</c:v>
                </c:pt>
                <c:pt idx="28">
                  <c:v>3027</c:v>
                </c:pt>
                <c:pt idx="29">
                  <c:v>4145</c:v>
                </c:pt>
                <c:pt idx="30">
                  <c:v>7510</c:v>
                </c:pt>
              </c:numCache>
            </c:numRef>
          </c:val>
          <c:extLst>
            <c:ext xmlns:c16="http://schemas.microsoft.com/office/drawing/2014/chart" uri="{C3380CC4-5D6E-409C-BE32-E72D297353CC}">
              <c16:uniqueId val="{00000020-F065-40BF-91AB-EB88EED4FA18}"/>
            </c:ext>
          </c:extLst>
        </c:ser>
        <c:dLbls>
          <c:showLegendKey val="0"/>
          <c:showVal val="0"/>
          <c:showCatName val="0"/>
          <c:showSerName val="0"/>
          <c:showPercent val="0"/>
          <c:showBubbleSize val="0"/>
        </c:dLbls>
        <c:gapWidth val="150"/>
        <c:axId val="125599104"/>
        <c:axId val="125613184"/>
      </c:barChart>
      <c:catAx>
        <c:axId val="125599104"/>
        <c:scaling>
          <c:orientation val="minMax"/>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s-MX"/>
          </a:p>
        </c:txPr>
        <c:crossAx val="125613184"/>
        <c:crosses val="autoZero"/>
        <c:auto val="1"/>
        <c:lblAlgn val="ctr"/>
        <c:lblOffset val="100"/>
        <c:noMultiLvlLbl val="0"/>
      </c:catAx>
      <c:valAx>
        <c:axId val="125613184"/>
        <c:scaling>
          <c:orientation val="minMax"/>
        </c:scaling>
        <c:delete val="1"/>
        <c:axPos val="b"/>
        <c:numFmt formatCode="#,##0" sourceLinked="1"/>
        <c:majorTickMark val="out"/>
        <c:minorTickMark val="none"/>
        <c:tickLblPos val="nextTo"/>
        <c:crossAx val="125599104"/>
        <c:crosses val="autoZero"/>
        <c:crossBetween val="between"/>
      </c:valAx>
      <c:spPr>
        <a:noFill/>
        <a:ln w="25400">
          <a:noFill/>
        </a:ln>
      </c:spPr>
    </c:plotArea>
    <c:plotVisOnly val="1"/>
    <c:dispBlanksAs val="gap"/>
    <c:showDLblsOverMax val="0"/>
  </c:chart>
  <c:spPr>
    <a:ln>
      <a:solidFill>
        <a:schemeClr val="bg1">
          <a:lumMod val="85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7C878E"/>
            </a:solidFill>
          </c:spPr>
          <c:invertIfNegative val="0"/>
          <c:dPt>
            <c:idx val="15"/>
            <c:invertIfNegative val="0"/>
            <c:bubble3D val="0"/>
            <c:spPr>
              <a:solidFill>
                <a:schemeClr val="tx1">
                  <a:lumMod val="85000"/>
                  <a:lumOff val="15000"/>
                </a:schemeClr>
              </a:solidFill>
            </c:spPr>
            <c:extLst>
              <c:ext xmlns:c16="http://schemas.microsoft.com/office/drawing/2014/chart" uri="{C3380CC4-5D6E-409C-BE32-E72D297353CC}">
                <c16:uniqueId val="{00000001-11F2-4374-B8FF-3940477804E1}"/>
              </c:ext>
            </c:extLst>
          </c:dPt>
          <c:dPt>
            <c:idx val="26"/>
            <c:invertIfNegative val="0"/>
            <c:bubble3D val="0"/>
            <c:spPr>
              <a:solidFill>
                <a:srgbClr val="FFC000"/>
              </a:solidFill>
            </c:spPr>
            <c:extLst>
              <c:ext xmlns:c16="http://schemas.microsoft.com/office/drawing/2014/chart" uri="{C3380CC4-5D6E-409C-BE32-E72D297353CC}">
                <c16:uniqueId val="{00000003-11F2-4374-B8FF-3940477804E1}"/>
              </c:ext>
            </c:extLst>
          </c:dPt>
          <c:dLbls>
            <c:numFmt formatCode="#,##0.00" sourceLinked="0"/>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'F6'!$A$6:$A$38</c:f>
              <c:strCache>
                <c:ptCount val="33"/>
                <c:pt idx="0">
                  <c:v>          Colima</c:v>
                </c:pt>
                <c:pt idx="1">
                  <c:v>          Querétaro</c:v>
                </c:pt>
                <c:pt idx="2">
                  <c:v>          Baja California</c:v>
                </c:pt>
                <c:pt idx="3">
                  <c:v>          Sinaloa</c:v>
                </c:pt>
                <c:pt idx="4">
                  <c:v>          Nayarit</c:v>
                </c:pt>
                <c:pt idx="5">
                  <c:v>          Aguascalientes</c:v>
                </c:pt>
                <c:pt idx="6">
                  <c:v>          Sonora</c:v>
                </c:pt>
                <c:pt idx="7">
                  <c:v>          Michoacán </c:v>
                </c:pt>
                <c:pt idx="8">
                  <c:v>          Zacatecas</c:v>
                </c:pt>
                <c:pt idx="9">
                  <c:v>          Chihuahua</c:v>
                </c:pt>
                <c:pt idx="10">
                  <c:v>         Estado de  México</c:v>
                </c:pt>
                <c:pt idx="11">
                  <c:v>          Hidalgo</c:v>
                </c:pt>
                <c:pt idx="12">
                  <c:v>          Guerrero</c:v>
                </c:pt>
                <c:pt idx="13">
                  <c:v>          Campeche</c:v>
                </c:pt>
                <c:pt idx="14">
                  <c:v>          Morelos</c:v>
                </c:pt>
                <c:pt idx="15">
                  <c:v>Nacional</c:v>
                </c:pt>
                <c:pt idx="16">
                  <c:v>          Baja California Sur</c:v>
                </c:pt>
                <c:pt idx="17">
                  <c:v>          Yucatán</c:v>
                </c:pt>
                <c:pt idx="18">
                  <c:v>          Puebla</c:v>
                </c:pt>
                <c:pt idx="19">
                  <c:v>          Veracruz</c:v>
                </c:pt>
                <c:pt idx="20">
                  <c:v>          Durango</c:v>
                </c:pt>
                <c:pt idx="21">
                  <c:v>          Tabasco</c:v>
                </c:pt>
                <c:pt idx="22">
                  <c:v>          Nuevo León</c:v>
                </c:pt>
                <c:pt idx="23">
                  <c:v>          Oaxaca</c:v>
                </c:pt>
                <c:pt idx="24">
                  <c:v>          Coahuila </c:v>
                </c:pt>
                <c:pt idx="25">
                  <c:v>          Guanajuato</c:v>
                </c:pt>
                <c:pt idx="26">
                  <c:v>          Jalisco</c:v>
                </c:pt>
                <c:pt idx="27">
                  <c:v>          Chiapas</c:v>
                </c:pt>
                <c:pt idx="28">
                  <c:v>          Tlaxcala</c:v>
                </c:pt>
                <c:pt idx="29">
                  <c:v>          Tamaulipas</c:v>
                </c:pt>
                <c:pt idx="30">
                  <c:v>          San Luis Potosí</c:v>
                </c:pt>
                <c:pt idx="31">
                  <c:v>          Ciudad de México</c:v>
                </c:pt>
                <c:pt idx="32">
                  <c:v>          Quintana Roo</c:v>
                </c:pt>
              </c:strCache>
            </c:strRef>
          </c:cat>
          <c:val>
            <c:numRef>
              <c:f>'F6'!$B$6:$B$38</c:f>
              <c:numCache>
                <c:formatCode>###\ ###\ ###\ ###\ ##0.0</c:formatCode>
                <c:ptCount val="33"/>
                <c:pt idx="0">
                  <c:v>-14.422659466384101</c:v>
                </c:pt>
                <c:pt idx="1">
                  <c:v>-4.9860404854487799</c:v>
                </c:pt>
                <c:pt idx="2">
                  <c:v>-4.8588592973124802</c:v>
                </c:pt>
                <c:pt idx="3">
                  <c:v>-3.4570091827481</c:v>
                </c:pt>
                <c:pt idx="4">
                  <c:v>-2.5914969506020502</c:v>
                </c:pt>
                <c:pt idx="5">
                  <c:v>-0.38876376864891399</c:v>
                </c:pt>
                <c:pt idx="6">
                  <c:v>0.279390698431286</c:v>
                </c:pt>
                <c:pt idx="7">
                  <c:v>0.45144941729495303</c:v>
                </c:pt>
                <c:pt idx="8">
                  <c:v>0.54849715838403801</c:v>
                </c:pt>
                <c:pt idx="9">
                  <c:v>0.60024270685777004</c:v>
                </c:pt>
                <c:pt idx="10">
                  <c:v>0.97616185461191696</c:v>
                </c:pt>
                <c:pt idx="11">
                  <c:v>1.8240605424037</c:v>
                </c:pt>
                <c:pt idx="12">
                  <c:v>1.8865637237738</c:v>
                </c:pt>
                <c:pt idx="13">
                  <c:v>2.3968478198434999</c:v>
                </c:pt>
                <c:pt idx="14">
                  <c:v>2.80437717456901</c:v>
                </c:pt>
                <c:pt idx="15">
                  <c:v>2.9580146315433899</c:v>
                </c:pt>
                <c:pt idx="16">
                  <c:v>3.7367839732050601</c:v>
                </c:pt>
                <c:pt idx="17">
                  <c:v>4.2592791841439803</c:v>
                </c:pt>
                <c:pt idx="18">
                  <c:v>4.4221643906189296</c:v>
                </c:pt>
                <c:pt idx="19">
                  <c:v>4.6944825525832998</c:v>
                </c:pt>
                <c:pt idx="20">
                  <c:v>4.7074914345476797</c:v>
                </c:pt>
                <c:pt idx="21">
                  <c:v>4.7083472963511204</c:v>
                </c:pt>
                <c:pt idx="22">
                  <c:v>5.0750453428011202</c:v>
                </c:pt>
                <c:pt idx="23">
                  <c:v>6.7393328047874199</c:v>
                </c:pt>
                <c:pt idx="24">
                  <c:v>6.8825655121046596</c:v>
                </c:pt>
                <c:pt idx="25">
                  <c:v>7.4570206075753198</c:v>
                </c:pt>
                <c:pt idx="26">
                  <c:v>7.9974875543238104</c:v>
                </c:pt>
                <c:pt idx="27">
                  <c:v>8.0437812138221894</c:v>
                </c:pt>
                <c:pt idx="28">
                  <c:v>11.053951609500899</c:v>
                </c:pt>
                <c:pt idx="29">
                  <c:v>11.850898548722499</c:v>
                </c:pt>
                <c:pt idx="30">
                  <c:v>15.098105371677599</c:v>
                </c:pt>
                <c:pt idx="31">
                  <c:v>26.371509125517601</c:v>
                </c:pt>
                <c:pt idx="32">
                  <c:v>31.676861352103</c:v>
                </c:pt>
              </c:numCache>
            </c:numRef>
          </c:val>
          <c:extLst>
            <c:ext xmlns:c16="http://schemas.microsoft.com/office/drawing/2014/chart" uri="{C3380CC4-5D6E-409C-BE32-E72D297353CC}">
              <c16:uniqueId val="{00000004-11F2-4374-B8FF-3940477804E1}"/>
            </c:ext>
          </c:extLst>
        </c:ser>
        <c:dLbls>
          <c:showLegendKey val="0"/>
          <c:showVal val="0"/>
          <c:showCatName val="0"/>
          <c:showSerName val="0"/>
          <c:showPercent val="0"/>
          <c:showBubbleSize val="0"/>
        </c:dLbls>
        <c:gapWidth val="75"/>
        <c:axId val="315938824"/>
        <c:axId val="1"/>
      </c:barChart>
      <c:catAx>
        <c:axId val="315938824"/>
        <c:scaling>
          <c:orientation val="minMax"/>
        </c:scaling>
        <c:delete val="0"/>
        <c:axPos val="l"/>
        <c:numFmt formatCode="General" sourceLinked="1"/>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0"/>
        <c:axPos val="b"/>
        <c:numFmt formatCode="###\ ###\ ###\ ###\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31593882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'F66'!$B$9</c:f>
              <c:strCache>
                <c:ptCount val="1"/>
                <c:pt idx="0">
                  <c:v>Producción de Carne en Canal</c:v>
                </c:pt>
              </c:strCache>
            </c:strRef>
          </c:tx>
          <c:spPr>
            <a:solidFill>
              <a:schemeClr val="bg1">
                <a:lumMod val="65000"/>
              </a:schemeClr>
            </a:solidFill>
          </c:spPr>
          <c:invertIfNegative val="0"/>
          <c:dPt>
            <c:idx val="0"/>
            <c:invertIfNegative val="0"/>
            <c:bubble3D val="0"/>
            <c:extLst>
              <c:ext xmlns:c16="http://schemas.microsoft.com/office/drawing/2014/chart" uri="{C3380CC4-5D6E-409C-BE32-E72D297353CC}">
                <c16:uniqueId val="{00000000-FD3D-4CC9-AA28-71721738950A}"/>
              </c:ext>
            </c:extLst>
          </c:dPt>
          <c:dPt>
            <c:idx val="1"/>
            <c:invertIfNegative val="0"/>
            <c:bubble3D val="0"/>
            <c:extLst>
              <c:ext xmlns:c16="http://schemas.microsoft.com/office/drawing/2014/chart" uri="{C3380CC4-5D6E-409C-BE32-E72D297353CC}">
                <c16:uniqueId val="{00000001-FD3D-4CC9-AA28-71721738950A}"/>
              </c:ext>
            </c:extLst>
          </c:dPt>
          <c:dPt>
            <c:idx val="2"/>
            <c:invertIfNegative val="0"/>
            <c:bubble3D val="0"/>
            <c:extLst>
              <c:ext xmlns:c16="http://schemas.microsoft.com/office/drawing/2014/chart" uri="{C3380CC4-5D6E-409C-BE32-E72D297353CC}">
                <c16:uniqueId val="{00000002-FD3D-4CC9-AA28-71721738950A}"/>
              </c:ext>
            </c:extLst>
          </c:dPt>
          <c:dPt>
            <c:idx val="3"/>
            <c:invertIfNegative val="0"/>
            <c:bubble3D val="0"/>
            <c:extLst>
              <c:ext xmlns:c16="http://schemas.microsoft.com/office/drawing/2014/chart" uri="{C3380CC4-5D6E-409C-BE32-E72D297353CC}">
                <c16:uniqueId val="{00000003-FD3D-4CC9-AA28-71721738950A}"/>
              </c:ext>
            </c:extLst>
          </c:dPt>
          <c:dPt>
            <c:idx val="4"/>
            <c:invertIfNegative val="0"/>
            <c:bubble3D val="0"/>
            <c:extLst>
              <c:ext xmlns:c16="http://schemas.microsoft.com/office/drawing/2014/chart" uri="{C3380CC4-5D6E-409C-BE32-E72D297353CC}">
                <c16:uniqueId val="{00000004-FD3D-4CC9-AA28-71721738950A}"/>
              </c:ext>
            </c:extLst>
          </c:dPt>
          <c:dPt>
            <c:idx val="5"/>
            <c:invertIfNegative val="0"/>
            <c:bubble3D val="0"/>
            <c:extLst>
              <c:ext xmlns:c16="http://schemas.microsoft.com/office/drawing/2014/chart" uri="{C3380CC4-5D6E-409C-BE32-E72D297353CC}">
                <c16:uniqueId val="{00000005-FD3D-4CC9-AA28-71721738950A}"/>
              </c:ext>
            </c:extLst>
          </c:dPt>
          <c:dPt>
            <c:idx val="6"/>
            <c:invertIfNegative val="0"/>
            <c:bubble3D val="0"/>
            <c:extLst>
              <c:ext xmlns:c16="http://schemas.microsoft.com/office/drawing/2014/chart" uri="{C3380CC4-5D6E-409C-BE32-E72D297353CC}">
                <c16:uniqueId val="{00000006-FD3D-4CC9-AA28-71721738950A}"/>
              </c:ext>
            </c:extLst>
          </c:dPt>
          <c:dPt>
            <c:idx val="7"/>
            <c:invertIfNegative val="0"/>
            <c:bubble3D val="0"/>
            <c:extLst>
              <c:ext xmlns:c16="http://schemas.microsoft.com/office/drawing/2014/chart" uri="{C3380CC4-5D6E-409C-BE32-E72D297353CC}">
                <c16:uniqueId val="{00000007-FD3D-4CC9-AA28-71721738950A}"/>
              </c:ext>
            </c:extLst>
          </c:dPt>
          <c:dPt>
            <c:idx val="8"/>
            <c:invertIfNegative val="0"/>
            <c:bubble3D val="0"/>
            <c:extLst>
              <c:ext xmlns:c16="http://schemas.microsoft.com/office/drawing/2014/chart" uri="{C3380CC4-5D6E-409C-BE32-E72D297353CC}">
                <c16:uniqueId val="{00000008-FD3D-4CC9-AA28-71721738950A}"/>
              </c:ext>
            </c:extLst>
          </c:dPt>
          <c:dPt>
            <c:idx val="9"/>
            <c:invertIfNegative val="0"/>
            <c:bubble3D val="0"/>
            <c:extLst>
              <c:ext xmlns:c16="http://schemas.microsoft.com/office/drawing/2014/chart" uri="{C3380CC4-5D6E-409C-BE32-E72D297353CC}">
                <c16:uniqueId val="{00000009-FD3D-4CC9-AA28-71721738950A}"/>
              </c:ext>
            </c:extLst>
          </c:dPt>
          <c:dPt>
            <c:idx val="10"/>
            <c:invertIfNegative val="0"/>
            <c:bubble3D val="0"/>
            <c:extLst>
              <c:ext xmlns:c16="http://schemas.microsoft.com/office/drawing/2014/chart" uri="{C3380CC4-5D6E-409C-BE32-E72D297353CC}">
                <c16:uniqueId val="{0000000A-FD3D-4CC9-AA28-71721738950A}"/>
              </c:ext>
            </c:extLst>
          </c:dPt>
          <c:dPt>
            <c:idx val="11"/>
            <c:invertIfNegative val="0"/>
            <c:bubble3D val="0"/>
            <c:extLst>
              <c:ext xmlns:c16="http://schemas.microsoft.com/office/drawing/2014/chart" uri="{C3380CC4-5D6E-409C-BE32-E72D297353CC}">
                <c16:uniqueId val="{0000000B-FD3D-4CC9-AA28-71721738950A}"/>
              </c:ext>
            </c:extLst>
          </c:dPt>
          <c:dPt>
            <c:idx val="12"/>
            <c:invertIfNegative val="0"/>
            <c:bubble3D val="0"/>
            <c:extLst>
              <c:ext xmlns:c16="http://schemas.microsoft.com/office/drawing/2014/chart" uri="{C3380CC4-5D6E-409C-BE32-E72D297353CC}">
                <c16:uniqueId val="{0000000C-FD3D-4CC9-AA28-71721738950A}"/>
              </c:ext>
            </c:extLst>
          </c:dPt>
          <c:dPt>
            <c:idx val="13"/>
            <c:invertIfNegative val="0"/>
            <c:bubble3D val="0"/>
            <c:extLst>
              <c:ext xmlns:c16="http://schemas.microsoft.com/office/drawing/2014/chart" uri="{C3380CC4-5D6E-409C-BE32-E72D297353CC}">
                <c16:uniqueId val="{0000000D-FD3D-4CC9-AA28-71721738950A}"/>
              </c:ext>
            </c:extLst>
          </c:dPt>
          <c:dPt>
            <c:idx val="14"/>
            <c:invertIfNegative val="0"/>
            <c:bubble3D val="0"/>
            <c:extLst>
              <c:ext xmlns:c16="http://schemas.microsoft.com/office/drawing/2014/chart" uri="{C3380CC4-5D6E-409C-BE32-E72D297353CC}">
                <c16:uniqueId val="{0000000E-FD3D-4CC9-AA28-71721738950A}"/>
              </c:ext>
            </c:extLst>
          </c:dPt>
          <c:dPt>
            <c:idx val="15"/>
            <c:invertIfNegative val="0"/>
            <c:bubble3D val="0"/>
            <c:extLst>
              <c:ext xmlns:c16="http://schemas.microsoft.com/office/drawing/2014/chart" uri="{C3380CC4-5D6E-409C-BE32-E72D297353CC}">
                <c16:uniqueId val="{0000000F-FD3D-4CC9-AA28-71721738950A}"/>
              </c:ext>
            </c:extLst>
          </c:dPt>
          <c:dPt>
            <c:idx val="16"/>
            <c:invertIfNegative val="0"/>
            <c:bubble3D val="0"/>
            <c:extLst>
              <c:ext xmlns:c16="http://schemas.microsoft.com/office/drawing/2014/chart" uri="{C3380CC4-5D6E-409C-BE32-E72D297353CC}">
                <c16:uniqueId val="{00000010-FD3D-4CC9-AA28-71721738950A}"/>
              </c:ext>
            </c:extLst>
          </c:dPt>
          <c:dPt>
            <c:idx val="17"/>
            <c:invertIfNegative val="0"/>
            <c:bubble3D val="0"/>
            <c:extLst>
              <c:ext xmlns:c16="http://schemas.microsoft.com/office/drawing/2014/chart" uri="{C3380CC4-5D6E-409C-BE32-E72D297353CC}">
                <c16:uniqueId val="{00000011-FD3D-4CC9-AA28-71721738950A}"/>
              </c:ext>
            </c:extLst>
          </c:dPt>
          <c:dPt>
            <c:idx val="18"/>
            <c:invertIfNegative val="0"/>
            <c:bubble3D val="0"/>
            <c:extLst>
              <c:ext xmlns:c16="http://schemas.microsoft.com/office/drawing/2014/chart" uri="{C3380CC4-5D6E-409C-BE32-E72D297353CC}">
                <c16:uniqueId val="{00000012-FD3D-4CC9-AA28-71721738950A}"/>
              </c:ext>
            </c:extLst>
          </c:dPt>
          <c:dPt>
            <c:idx val="19"/>
            <c:invertIfNegative val="0"/>
            <c:bubble3D val="0"/>
            <c:extLst>
              <c:ext xmlns:c16="http://schemas.microsoft.com/office/drawing/2014/chart" uri="{C3380CC4-5D6E-409C-BE32-E72D297353CC}">
                <c16:uniqueId val="{00000013-FD3D-4CC9-AA28-71721738950A}"/>
              </c:ext>
            </c:extLst>
          </c:dPt>
          <c:dPt>
            <c:idx val="20"/>
            <c:invertIfNegative val="0"/>
            <c:bubble3D val="0"/>
            <c:extLst>
              <c:ext xmlns:c16="http://schemas.microsoft.com/office/drawing/2014/chart" uri="{C3380CC4-5D6E-409C-BE32-E72D297353CC}">
                <c16:uniqueId val="{00000014-FD3D-4CC9-AA28-71721738950A}"/>
              </c:ext>
            </c:extLst>
          </c:dPt>
          <c:dPt>
            <c:idx val="21"/>
            <c:invertIfNegative val="0"/>
            <c:bubble3D val="0"/>
            <c:extLst>
              <c:ext xmlns:c16="http://schemas.microsoft.com/office/drawing/2014/chart" uri="{C3380CC4-5D6E-409C-BE32-E72D297353CC}">
                <c16:uniqueId val="{00000015-FD3D-4CC9-AA28-71721738950A}"/>
              </c:ext>
            </c:extLst>
          </c:dPt>
          <c:dPt>
            <c:idx val="22"/>
            <c:invertIfNegative val="0"/>
            <c:bubble3D val="0"/>
            <c:extLst>
              <c:ext xmlns:c16="http://schemas.microsoft.com/office/drawing/2014/chart" uri="{C3380CC4-5D6E-409C-BE32-E72D297353CC}">
                <c16:uniqueId val="{00000016-FD3D-4CC9-AA28-71721738950A}"/>
              </c:ext>
            </c:extLst>
          </c:dPt>
          <c:dPt>
            <c:idx val="23"/>
            <c:invertIfNegative val="0"/>
            <c:bubble3D val="0"/>
            <c:extLst>
              <c:ext xmlns:c16="http://schemas.microsoft.com/office/drawing/2014/chart" uri="{C3380CC4-5D6E-409C-BE32-E72D297353CC}">
                <c16:uniqueId val="{00000017-FD3D-4CC9-AA28-71721738950A}"/>
              </c:ext>
            </c:extLst>
          </c:dPt>
          <c:dPt>
            <c:idx val="24"/>
            <c:invertIfNegative val="0"/>
            <c:bubble3D val="0"/>
            <c:extLst>
              <c:ext xmlns:c16="http://schemas.microsoft.com/office/drawing/2014/chart" uri="{C3380CC4-5D6E-409C-BE32-E72D297353CC}">
                <c16:uniqueId val="{00000018-FD3D-4CC9-AA28-71721738950A}"/>
              </c:ext>
            </c:extLst>
          </c:dPt>
          <c:dPt>
            <c:idx val="25"/>
            <c:invertIfNegative val="0"/>
            <c:bubble3D val="0"/>
            <c:extLst>
              <c:ext xmlns:c16="http://schemas.microsoft.com/office/drawing/2014/chart" uri="{C3380CC4-5D6E-409C-BE32-E72D297353CC}">
                <c16:uniqueId val="{00000019-FD3D-4CC9-AA28-71721738950A}"/>
              </c:ext>
            </c:extLst>
          </c:dPt>
          <c:dPt>
            <c:idx val="26"/>
            <c:invertIfNegative val="0"/>
            <c:bubble3D val="0"/>
            <c:extLst>
              <c:ext xmlns:c16="http://schemas.microsoft.com/office/drawing/2014/chart" uri="{C3380CC4-5D6E-409C-BE32-E72D297353CC}">
                <c16:uniqueId val="{0000001A-FD3D-4CC9-AA28-71721738950A}"/>
              </c:ext>
            </c:extLst>
          </c:dPt>
          <c:dPt>
            <c:idx val="27"/>
            <c:invertIfNegative val="0"/>
            <c:bubble3D val="0"/>
            <c:extLst>
              <c:ext xmlns:c16="http://schemas.microsoft.com/office/drawing/2014/chart" uri="{C3380CC4-5D6E-409C-BE32-E72D297353CC}">
                <c16:uniqueId val="{0000001B-FD3D-4CC9-AA28-71721738950A}"/>
              </c:ext>
            </c:extLst>
          </c:dPt>
          <c:dPt>
            <c:idx val="28"/>
            <c:invertIfNegative val="0"/>
            <c:bubble3D val="0"/>
            <c:extLst>
              <c:ext xmlns:c16="http://schemas.microsoft.com/office/drawing/2014/chart" uri="{C3380CC4-5D6E-409C-BE32-E72D297353CC}">
                <c16:uniqueId val="{0000001C-FD3D-4CC9-AA28-71721738950A}"/>
              </c:ext>
            </c:extLst>
          </c:dPt>
          <c:dPt>
            <c:idx val="29"/>
            <c:invertIfNegative val="0"/>
            <c:bubble3D val="0"/>
            <c:extLst>
              <c:ext xmlns:c16="http://schemas.microsoft.com/office/drawing/2014/chart" uri="{C3380CC4-5D6E-409C-BE32-E72D297353CC}">
                <c16:uniqueId val="{0000001D-FD3D-4CC9-AA28-71721738950A}"/>
              </c:ext>
            </c:extLst>
          </c:dPt>
          <c:dPt>
            <c:idx val="30"/>
            <c:invertIfNegative val="0"/>
            <c:bubble3D val="0"/>
            <c:spPr>
              <a:solidFill>
                <a:srgbClr val="FBBB27"/>
              </a:solidFill>
            </c:spPr>
            <c:extLst>
              <c:ext xmlns:c16="http://schemas.microsoft.com/office/drawing/2014/chart" uri="{C3380CC4-5D6E-409C-BE32-E72D297353CC}">
                <c16:uniqueId val="{0000001F-FD3D-4CC9-AA28-71721738950A}"/>
              </c:ext>
            </c:extLst>
          </c:dPt>
          <c:dLbls>
            <c:dLbl>
              <c:idx val="30"/>
              <c:layout>
                <c:manualLayout>
                  <c:x val="0"/>
                  <c:y val="1.6266434052051668E-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FD3D-4CC9-AA28-71721738950A}"/>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'F66'!$A$10:$A$40</c:f>
              <c:strCache>
                <c:ptCount val="31"/>
                <c:pt idx="0">
                  <c:v>Baja California</c:v>
                </c:pt>
                <c:pt idx="1">
                  <c:v>Nuevo León</c:v>
                </c:pt>
                <c:pt idx="2">
                  <c:v>Tabasco</c:v>
                </c:pt>
                <c:pt idx="3">
                  <c:v>Baja California Sur</c:v>
                </c:pt>
                <c:pt idx="4">
                  <c:v>Durango</c:v>
                </c:pt>
                <c:pt idx="5">
                  <c:v>Chiapas</c:v>
                </c:pt>
                <c:pt idx="6">
                  <c:v>Tamaulipas</c:v>
                </c:pt>
                <c:pt idx="7">
                  <c:v>Chihuahua</c:v>
                </c:pt>
                <c:pt idx="8">
                  <c:v>Tlaxcala</c:v>
                </c:pt>
                <c:pt idx="9">
                  <c:v>Campeche</c:v>
                </c:pt>
                <c:pt idx="10">
                  <c:v>Oaxaca</c:v>
                </c:pt>
                <c:pt idx="11">
                  <c:v>Sonora</c:v>
                </c:pt>
                <c:pt idx="12">
                  <c:v>Sinaloa</c:v>
                </c:pt>
                <c:pt idx="13">
                  <c:v>Nayarit</c:v>
                </c:pt>
                <c:pt idx="14">
                  <c:v>Quintana Roo</c:v>
                </c:pt>
                <c:pt idx="15">
                  <c:v>Zacatecas</c:v>
                </c:pt>
                <c:pt idx="16">
                  <c:v>Coahuila</c:v>
                </c:pt>
                <c:pt idx="17">
                  <c:v>Colima</c:v>
                </c:pt>
                <c:pt idx="18">
                  <c:v>San Luis Potosí</c:v>
                </c:pt>
                <c:pt idx="19">
                  <c:v>Aguascalientes</c:v>
                </c:pt>
                <c:pt idx="20">
                  <c:v>Hidalgo</c:v>
                </c:pt>
                <c:pt idx="21">
                  <c:v>Guerrero</c:v>
                </c:pt>
                <c:pt idx="22">
                  <c:v>Morelos</c:v>
                </c:pt>
                <c:pt idx="23">
                  <c:v>Querétaro</c:v>
                </c:pt>
                <c:pt idx="24">
                  <c:v>Veracruz</c:v>
                </c:pt>
                <c:pt idx="25">
                  <c:v>Yucatán</c:v>
                </c:pt>
                <c:pt idx="26">
                  <c:v>Michoacán</c:v>
                </c:pt>
                <c:pt idx="27">
                  <c:v>Guanajuato</c:v>
                </c:pt>
                <c:pt idx="28">
                  <c:v>Puebla</c:v>
                </c:pt>
                <c:pt idx="29">
                  <c:v>Estado de México</c:v>
                </c:pt>
                <c:pt idx="30">
                  <c:v>Jalisco</c:v>
                </c:pt>
              </c:strCache>
            </c:strRef>
          </c:cat>
          <c:val>
            <c:numRef>
              <c:f>'F66'!$B$10:$B$40</c:f>
              <c:numCache>
                <c:formatCode>#,##0</c:formatCode>
                <c:ptCount val="31"/>
                <c:pt idx="0">
                  <c:v>17</c:v>
                </c:pt>
                <c:pt idx="1">
                  <c:v>23</c:v>
                </c:pt>
                <c:pt idx="2">
                  <c:v>23</c:v>
                </c:pt>
                <c:pt idx="3">
                  <c:v>26</c:v>
                </c:pt>
                <c:pt idx="4">
                  <c:v>30</c:v>
                </c:pt>
                <c:pt idx="5">
                  <c:v>48</c:v>
                </c:pt>
                <c:pt idx="6">
                  <c:v>62</c:v>
                </c:pt>
                <c:pt idx="7">
                  <c:v>160</c:v>
                </c:pt>
                <c:pt idx="8">
                  <c:v>212</c:v>
                </c:pt>
                <c:pt idx="9">
                  <c:v>241</c:v>
                </c:pt>
                <c:pt idx="10">
                  <c:v>267</c:v>
                </c:pt>
                <c:pt idx="11">
                  <c:v>313</c:v>
                </c:pt>
                <c:pt idx="12">
                  <c:v>357</c:v>
                </c:pt>
                <c:pt idx="13">
                  <c:v>379</c:v>
                </c:pt>
                <c:pt idx="14">
                  <c:v>392</c:v>
                </c:pt>
                <c:pt idx="15">
                  <c:v>409</c:v>
                </c:pt>
                <c:pt idx="16">
                  <c:v>427</c:v>
                </c:pt>
                <c:pt idx="17">
                  <c:v>436</c:v>
                </c:pt>
                <c:pt idx="18">
                  <c:v>679</c:v>
                </c:pt>
                <c:pt idx="19">
                  <c:v>856</c:v>
                </c:pt>
                <c:pt idx="20">
                  <c:v>857</c:v>
                </c:pt>
                <c:pt idx="21">
                  <c:v>968</c:v>
                </c:pt>
                <c:pt idx="22">
                  <c:v>1117</c:v>
                </c:pt>
                <c:pt idx="23">
                  <c:v>1229</c:v>
                </c:pt>
                <c:pt idx="24">
                  <c:v>1508</c:v>
                </c:pt>
                <c:pt idx="25">
                  <c:v>1678</c:v>
                </c:pt>
                <c:pt idx="26">
                  <c:v>1830</c:v>
                </c:pt>
                <c:pt idx="27">
                  <c:v>2199</c:v>
                </c:pt>
                <c:pt idx="28">
                  <c:v>2199</c:v>
                </c:pt>
                <c:pt idx="29">
                  <c:v>5270</c:v>
                </c:pt>
                <c:pt idx="30">
                  <c:v>5441</c:v>
                </c:pt>
              </c:numCache>
            </c:numRef>
          </c:val>
          <c:extLst>
            <c:ext xmlns:c16="http://schemas.microsoft.com/office/drawing/2014/chart" uri="{C3380CC4-5D6E-409C-BE32-E72D297353CC}">
              <c16:uniqueId val="{00000020-FD3D-4CC9-AA28-71721738950A}"/>
            </c:ext>
          </c:extLst>
        </c:ser>
        <c:dLbls>
          <c:showLegendKey val="0"/>
          <c:showVal val="0"/>
          <c:showCatName val="0"/>
          <c:showSerName val="0"/>
          <c:showPercent val="0"/>
          <c:showBubbleSize val="0"/>
        </c:dLbls>
        <c:gapWidth val="150"/>
        <c:axId val="124132736"/>
        <c:axId val="124138624"/>
      </c:barChart>
      <c:catAx>
        <c:axId val="124132736"/>
        <c:scaling>
          <c:orientation val="minMax"/>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s-MX"/>
          </a:p>
        </c:txPr>
        <c:crossAx val="124138624"/>
        <c:crosses val="autoZero"/>
        <c:auto val="1"/>
        <c:lblAlgn val="ctr"/>
        <c:lblOffset val="100"/>
        <c:noMultiLvlLbl val="0"/>
      </c:catAx>
      <c:valAx>
        <c:axId val="124138624"/>
        <c:scaling>
          <c:orientation val="minMax"/>
        </c:scaling>
        <c:delete val="1"/>
        <c:axPos val="b"/>
        <c:numFmt formatCode="#,##0" sourceLinked="1"/>
        <c:majorTickMark val="out"/>
        <c:minorTickMark val="none"/>
        <c:tickLblPos val="nextTo"/>
        <c:crossAx val="124132736"/>
        <c:crosses val="autoZero"/>
        <c:crossBetween val="between"/>
      </c:valAx>
      <c:spPr>
        <a:noFill/>
        <a:ln w="25400">
          <a:noFill/>
        </a:ln>
      </c:spPr>
    </c:plotArea>
    <c:plotVisOnly val="1"/>
    <c:dispBlanksAs val="gap"/>
    <c:showDLblsOverMax val="0"/>
  </c:chart>
  <c:spPr>
    <a:ln>
      <a:solidFill>
        <a:schemeClr val="bg1">
          <a:lumMod val="85000"/>
        </a:schemeClr>
      </a:solidFill>
    </a:ln>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'F67'!$B$9</c:f>
              <c:strCache>
                <c:ptCount val="1"/>
                <c:pt idx="0">
                  <c:v>Producción de Carne en Canal</c:v>
                </c:pt>
              </c:strCache>
            </c:strRef>
          </c:tx>
          <c:spPr>
            <a:solidFill>
              <a:schemeClr val="bg1">
                <a:lumMod val="65000"/>
              </a:schemeClr>
            </a:solidFill>
          </c:spPr>
          <c:invertIfNegative val="0"/>
          <c:dPt>
            <c:idx val="0"/>
            <c:invertIfNegative val="0"/>
            <c:bubble3D val="0"/>
            <c:extLst>
              <c:ext xmlns:c16="http://schemas.microsoft.com/office/drawing/2014/chart" uri="{C3380CC4-5D6E-409C-BE32-E72D297353CC}">
                <c16:uniqueId val="{00000000-1A12-41CC-88C9-F1974BA629C0}"/>
              </c:ext>
            </c:extLst>
          </c:dPt>
          <c:dPt>
            <c:idx val="1"/>
            <c:invertIfNegative val="0"/>
            <c:bubble3D val="0"/>
            <c:extLst>
              <c:ext xmlns:c16="http://schemas.microsoft.com/office/drawing/2014/chart" uri="{C3380CC4-5D6E-409C-BE32-E72D297353CC}">
                <c16:uniqueId val="{00000001-1A12-41CC-88C9-F1974BA629C0}"/>
              </c:ext>
            </c:extLst>
          </c:dPt>
          <c:dPt>
            <c:idx val="2"/>
            <c:invertIfNegative val="0"/>
            <c:bubble3D val="0"/>
            <c:extLst>
              <c:ext xmlns:c16="http://schemas.microsoft.com/office/drawing/2014/chart" uri="{C3380CC4-5D6E-409C-BE32-E72D297353CC}">
                <c16:uniqueId val="{00000002-1A12-41CC-88C9-F1974BA629C0}"/>
              </c:ext>
            </c:extLst>
          </c:dPt>
          <c:dPt>
            <c:idx val="3"/>
            <c:invertIfNegative val="0"/>
            <c:bubble3D val="0"/>
            <c:extLst>
              <c:ext xmlns:c16="http://schemas.microsoft.com/office/drawing/2014/chart" uri="{C3380CC4-5D6E-409C-BE32-E72D297353CC}">
                <c16:uniqueId val="{00000003-1A12-41CC-88C9-F1974BA629C0}"/>
              </c:ext>
            </c:extLst>
          </c:dPt>
          <c:dPt>
            <c:idx val="4"/>
            <c:invertIfNegative val="0"/>
            <c:bubble3D val="0"/>
            <c:extLst>
              <c:ext xmlns:c16="http://schemas.microsoft.com/office/drawing/2014/chart" uri="{C3380CC4-5D6E-409C-BE32-E72D297353CC}">
                <c16:uniqueId val="{00000004-1A12-41CC-88C9-F1974BA629C0}"/>
              </c:ext>
            </c:extLst>
          </c:dPt>
          <c:dPt>
            <c:idx val="5"/>
            <c:invertIfNegative val="0"/>
            <c:bubble3D val="0"/>
            <c:extLst>
              <c:ext xmlns:c16="http://schemas.microsoft.com/office/drawing/2014/chart" uri="{C3380CC4-5D6E-409C-BE32-E72D297353CC}">
                <c16:uniqueId val="{00000005-1A12-41CC-88C9-F1974BA629C0}"/>
              </c:ext>
            </c:extLst>
          </c:dPt>
          <c:dPt>
            <c:idx val="6"/>
            <c:invertIfNegative val="0"/>
            <c:bubble3D val="0"/>
            <c:extLst>
              <c:ext xmlns:c16="http://schemas.microsoft.com/office/drawing/2014/chart" uri="{C3380CC4-5D6E-409C-BE32-E72D297353CC}">
                <c16:uniqueId val="{00000006-1A12-41CC-88C9-F1974BA629C0}"/>
              </c:ext>
            </c:extLst>
          </c:dPt>
          <c:dPt>
            <c:idx val="7"/>
            <c:invertIfNegative val="0"/>
            <c:bubble3D val="0"/>
            <c:extLst>
              <c:ext xmlns:c16="http://schemas.microsoft.com/office/drawing/2014/chart" uri="{C3380CC4-5D6E-409C-BE32-E72D297353CC}">
                <c16:uniqueId val="{00000007-1A12-41CC-88C9-F1974BA629C0}"/>
              </c:ext>
            </c:extLst>
          </c:dPt>
          <c:dPt>
            <c:idx val="8"/>
            <c:invertIfNegative val="0"/>
            <c:bubble3D val="0"/>
            <c:extLst>
              <c:ext xmlns:c16="http://schemas.microsoft.com/office/drawing/2014/chart" uri="{C3380CC4-5D6E-409C-BE32-E72D297353CC}">
                <c16:uniqueId val="{00000008-1A12-41CC-88C9-F1974BA629C0}"/>
              </c:ext>
            </c:extLst>
          </c:dPt>
          <c:dPt>
            <c:idx val="9"/>
            <c:invertIfNegative val="0"/>
            <c:bubble3D val="0"/>
            <c:extLst>
              <c:ext xmlns:c16="http://schemas.microsoft.com/office/drawing/2014/chart" uri="{C3380CC4-5D6E-409C-BE32-E72D297353CC}">
                <c16:uniqueId val="{00000009-1A12-41CC-88C9-F1974BA629C0}"/>
              </c:ext>
            </c:extLst>
          </c:dPt>
          <c:dPt>
            <c:idx val="10"/>
            <c:invertIfNegative val="0"/>
            <c:bubble3D val="0"/>
            <c:extLst>
              <c:ext xmlns:c16="http://schemas.microsoft.com/office/drawing/2014/chart" uri="{C3380CC4-5D6E-409C-BE32-E72D297353CC}">
                <c16:uniqueId val="{0000000A-1A12-41CC-88C9-F1974BA629C0}"/>
              </c:ext>
            </c:extLst>
          </c:dPt>
          <c:dPt>
            <c:idx val="11"/>
            <c:invertIfNegative val="0"/>
            <c:bubble3D val="0"/>
            <c:extLst>
              <c:ext xmlns:c16="http://schemas.microsoft.com/office/drawing/2014/chart" uri="{C3380CC4-5D6E-409C-BE32-E72D297353CC}">
                <c16:uniqueId val="{0000000B-1A12-41CC-88C9-F1974BA629C0}"/>
              </c:ext>
            </c:extLst>
          </c:dPt>
          <c:dPt>
            <c:idx val="12"/>
            <c:invertIfNegative val="0"/>
            <c:bubble3D val="0"/>
            <c:extLst>
              <c:ext xmlns:c16="http://schemas.microsoft.com/office/drawing/2014/chart" uri="{C3380CC4-5D6E-409C-BE32-E72D297353CC}">
                <c16:uniqueId val="{0000000C-1A12-41CC-88C9-F1974BA629C0}"/>
              </c:ext>
            </c:extLst>
          </c:dPt>
          <c:dPt>
            <c:idx val="13"/>
            <c:invertIfNegative val="0"/>
            <c:bubble3D val="0"/>
            <c:extLst>
              <c:ext xmlns:c16="http://schemas.microsoft.com/office/drawing/2014/chart" uri="{C3380CC4-5D6E-409C-BE32-E72D297353CC}">
                <c16:uniqueId val="{0000000D-1A12-41CC-88C9-F1974BA629C0}"/>
              </c:ext>
            </c:extLst>
          </c:dPt>
          <c:dPt>
            <c:idx val="14"/>
            <c:invertIfNegative val="0"/>
            <c:bubble3D val="0"/>
            <c:extLst>
              <c:ext xmlns:c16="http://schemas.microsoft.com/office/drawing/2014/chart" uri="{C3380CC4-5D6E-409C-BE32-E72D297353CC}">
                <c16:uniqueId val="{0000000E-1A12-41CC-88C9-F1974BA629C0}"/>
              </c:ext>
            </c:extLst>
          </c:dPt>
          <c:dPt>
            <c:idx val="15"/>
            <c:invertIfNegative val="0"/>
            <c:bubble3D val="0"/>
            <c:extLst>
              <c:ext xmlns:c16="http://schemas.microsoft.com/office/drawing/2014/chart" uri="{C3380CC4-5D6E-409C-BE32-E72D297353CC}">
                <c16:uniqueId val="{0000000F-1A12-41CC-88C9-F1974BA629C0}"/>
              </c:ext>
            </c:extLst>
          </c:dPt>
          <c:dPt>
            <c:idx val="16"/>
            <c:invertIfNegative val="0"/>
            <c:bubble3D val="0"/>
            <c:extLst>
              <c:ext xmlns:c16="http://schemas.microsoft.com/office/drawing/2014/chart" uri="{C3380CC4-5D6E-409C-BE32-E72D297353CC}">
                <c16:uniqueId val="{00000010-1A12-41CC-88C9-F1974BA629C0}"/>
              </c:ext>
            </c:extLst>
          </c:dPt>
          <c:dPt>
            <c:idx val="17"/>
            <c:invertIfNegative val="0"/>
            <c:bubble3D val="0"/>
            <c:extLst>
              <c:ext xmlns:c16="http://schemas.microsoft.com/office/drawing/2014/chart" uri="{C3380CC4-5D6E-409C-BE32-E72D297353CC}">
                <c16:uniqueId val="{00000011-1A12-41CC-88C9-F1974BA629C0}"/>
              </c:ext>
            </c:extLst>
          </c:dPt>
          <c:dPt>
            <c:idx val="18"/>
            <c:invertIfNegative val="0"/>
            <c:bubble3D val="0"/>
            <c:extLst>
              <c:ext xmlns:c16="http://schemas.microsoft.com/office/drawing/2014/chart" uri="{C3380CC4-5D6E-409C-BE32-E72D297353CC}">
                <c16:uniqueId val="{00000012-1A12-41CC-88C9-F1974BA629C0}"/>
              </c:ext>
            </c:extLst>
          </c:dPt>
          <c:dPt>
            <c:idx val="19"/>
            <c:invertIfNegative val="0"/>
            <c:bubble3D val="0"/>
            <c:extLst>
              <c:ext xmlns:c16="http://schemas.microsoft.com/office/drawing/2014/chart" uri="{C3380CC4-5D6E-409C-BE32-E72D297353CC}">
                <c16:uniqueId val="{00000013-1A12-41CC-88C9-F1974BA629C0}"/>
              </c:ext>
            </c:extLst>
          </c:dPt>
          <c:dPt>
            <c:idx val="20"/>
            <c:invertIfNegative val="0"/>
            <c:bubble3D val="0"/>
            <c:extLst>
              <c:ext xmlns:c16="http://schemas.microsoft.com/office/drawing/2014/chart" uri="{C3380CC4-5D6E-409C-BE32-E72D297353CC}">
                <c16:uniqueId val="{00000014-1A12-41CC-88C9-F1974BA629C0}"/>
              </c:ext>
            </c:extLst>
          </c:dPt>
          <c:dPt>
            <c:idx val="21"/>
            <c:invertIfNegative val="0"/>
            <c:bubble3D val="0"/>
            <c:extLst>
              <c:ext xmlns:c16="http://schemas.microsoft.com/office/drawing/2014/chart" uri="{C3380CC4-5D6E-409C-BE32-E72D297353CC}">
                <c16:uniqueId val="{00000015-1A12-41CC-88C9-F1974BA629C0}"/>
              </c:ext>
            </c:extLst>
          </c:dPt>
          <c:dPt>
            <c:idx val="22"/>
            <c:invertIfNegative val="0"/>
            <c:bubble3D val="0"/>
            <c:extLst>
              <c:ext xmlns:c16="http://schemas.microsoft.com/office/drawing/2014/chart" uri="{C3380CC4-5D6E-409C-BE32-E72D297353CC}">
                <c16:uniqueId val="{00000016-1A12-41CC-88C9-F1974BA629C0}"/>
              </c:ext>
            </c:extLst>
          </c:dPt>
          <c:dPt>
            <c:idx val="23"/>
            <c:invertIfNegative val="0"/>
            <c:bubble3D val="0"/>
            <c:extLst>
              <c:ext xmlns:c16="http://schemas.microsoft.com/office/drawing/2014/chart" uri="{C3380CC4-5D6E-409C-BE32-E72D297353CC}">
                <c16:uniqueId val="{00000017-1A12-41CC-88C9-F1974BA629C0}"/>
              </c:ext>
            </c:extLst>
          </c:dPt>
          <c:dPt>
            <c:idx val="24"/>
            <c:invertIfNegative val="0"/>
            <c:bubble3D val="0"/>
            <c:extLst>
              <c:ext xmlns:c16="http://schemas.microsoft.com/office/drawing/2014/chart" uri="{C3380CC4-5D6E-409C-BE32-E72D297353CC}">
                <c16:uniqueId val="{00000018-1A12-41CC-88C9-F1974BA629C0}"/>
              </c:ext>
            </c:extLst>
          </c:dPt>
          <c:dPt>
            <c:idx val="25"/>
            <c:invertIfNegative val="0"/>
            <c:bubble3D val="0"/>
            <c:extLst>
              <c:ext xmlns:c16="http://schemas.microsoft.com/office/drawing/2014/chart" uri="{C3380CC4-5D6E-409C-BE32-E72D297353CC}">
                <c16:uniqueId val="{00000019-1A12-41CC-88C9-F1974BA629C0}"/>
              </c:ext>
            </c:extLst>
          </c:dPt>
          <c:dPt>
            <c:idx val="26"/>
            <c:invertIfNegative val="0"/>
            <c:bubble3D val="0"/>
            <c:extLst>
              <c:ext xmlns:c16="http://schemas.microsoft.com/office/drawing/2014/chart" uri="{C3380CC4-5D6E-409C-BE32-E72D297353CC}">
                <c16:uniqueId val="{0000001A-1A12-41CC-88C9-F1974BA629C0}"/>
              </c:ext>
            </c:extLst>
          </c:dPt>
          <c:dPt>
            <c:idx val="27"/>
            <c:invertIfNegative val="0"/>
            <c:bubble3D val="0"/>
            <c:extLst>
              <c:ext xmlns:c16="http://schemas.microsoft.com/office/drawing/2014/chart" uri="{C3380CC4-5D6E-409C-BE32-E72D297353CC}">
                <c16:uniqueId val="{0000001B-1A12-41CC-88C9-F1974BA629C0}"/>
              </c:ext>
            </c:extLst>
          </c:dPt>
          <c:dPt>
            <c:idx val="28"/>
            <c:invertIfNegative val="0"/>
            <c:bubble3D val="0"/>
            <c:spPr>
              <a:solidFill>
                <a:srgbClr val="FBBB27"/>
              </a:solidFill>
            </c:spPr>
            <c:extLst>
              <c:ext xmlns:c16="http://schemas.microsoft.com/office/drawing/2014/chart" uri="{C3380CC4-5D6E-409C-BE32-E72D297353CC}">
                <c16:uniqueId val="{0000001D-1A12-41CC-88C9-F1974BA629C0}"/>
              </c:ext>
            </c:extLst>
          </c:dPt>
          <c:dPt>
            <c:idx val="29"/>
            <c:invertIfNegative val="0"/>
            <c:bubble3D val="0"/>
            <c:extLst>
              <c:ext xmlns:c16="http://schemas.microsoft.com/office/drawing/2014/chart" uri="{C3380CC4-5D6E-409C-BE32-E72D297353CC}">
                <c16:uniqueId val="{0000001E-1A12-41CC-88C9-F1974BA629C0}"/>
              </c:ext>
            </c:extLst>
          </c:dPt>
          <c:dPt>
            <c:idx val="30"/>
            <c:invertIfNegative val="0"/>
            <c:bubble3D val="0"/>
            <c:extLst>
              <c:ext xmlns:c16="http://schemas.microsoft.com/office/drawing/2014/chart" uri="{C3380CC4-5D6E-409C-BE32-E72D297353CC}">
                <c16:uniqueId val="{0000001F-1A12-41CC-88C9-F1974BA629C0}"/>
              </c:ext>
            </c:extLst>
          </c:dPt>
          <c:dLbls>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'F67'!$A$10:$A$40</c:f>
              <c:strCache>
                <c:ptCount val="31"/>
                <c:pt idx="0">
                  <c:v>Baja California</c:v>
                </c:pt>
                <c:pt idx="1">
                  <c:v>Baja California Sur</c:v>
                </c:pt>
                <c:pt idx="2">
                  <c:v>Campeche</c:v>
                </c:pt>
                <c:pt idx="3">
                  <c:v>Chiapas</c:v>
                </c:pt>
                <c:pt idx="4">
                  <c:v>Durango</c:v>
                </c:pt>
                <c:pt idx="5">
                  <c:v>Guerrero</c:v>
                </c:pt>
                <c:pt idx="6">
                  <c:v>Morelos</c:v>
                </c:pt>
                <c:pt idx="7">
                  <c:v>Nayarit</c:v>
                </c:pt>
                <c:pt idx="8">
                  <c:v>Nuevo León</c:v>
                </c:pt>
                <c:pt idx="9">
                  <c:v>Tabasco</c:v>
                </c:pt>
                <c:pt idx="10">
                  <c:v>Tamaulipas</c:v>
                </c:pt>
                <c:pt idx="11">
                  <c:v>Veracruz</c:v>
                </c:pt>
                <c:pt idx="12">
                  <c:v>Coahuila</c:v>
                </c:pt>
                <c:pt idx="13">
                  <c:v>Colima</c:v>
                </c:pt>
                <c:pt idx="14">
                  <c:v>Puebla</c:v>
                </c:pt>
                <c:pt idx="15">
                  <c:v>Sonora</c:v>
                </c:pt>
                <c:pt idx="16">
                  <c:v>Tlaxcala</c:v>
                </c:pt>
                <c:pt idx="17">
                  <c:v>Yucatán</c:v>
                </c:pt>
                <c:pt idx="18">
                  <c:v>Oaxaca</c:v>
                </c:pt>
                <c:pt idx="19">
                  <c:v>Quintana Roo</c:v>
                </c:pt>
                <c:pt idx="20">
                  <c:v>Chihuahua</c:v>
                </c:pt>
                <c:pt idx="21">
                  <c:v>Hidalgo</c:v>
                </c:pt>
                <c:pt idx="22">
                  <c:v>San Luis Potosí</c:v>
                </c:pt>
                <c:pt idx="23">
                  <c:v>Zacatecas</c:v>
                </c:pt>
                <c:pt idx="24">
                  <c:v>Sinaloa</c:v>
                </c:pt>
                <c:pt idx="25">
                  <c:v>Michoacán</c:v>
                </c:pt>
                <c:pt idx="26">
                  <c:v>Querétaro</c:v>
                </c:pt>
                <c:pt idx="27">
                  <c:v>Guanajuato</c:v>
                </c:pt>
                <c:pt idx="28">
                  <c:v>Jalisco</c:v>
                </c:pt>
                <c:pt idx="29">
                  <c:v>Estado de México</c:v>
                </c:pt>
                <c:pt idx="30">
                  <c:v>Aguascalientes</c:v>
                </c:pt>
              </c:strCache>
            </c:strRef>
          </c:cat>
          <c:val>
            <c:numRef>
              <c:f>'F67'!$B$10:$B$40</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2</c:v>
                </c:pt>
                <c:pt idx="19">
                  <c:v>2</c:v>
                </c:pt>
                <c:pt idx="20">
                  <c:v>3</c:v>
                </c:pt>
                <c:pt idx="21">
                  <c:v>4</c:v>
                </c:pt>
                <c:pt idx="22">
                  <c:v>5</c:v>
                </c:pt>
                <c:pt idx="23">
                  <c:v>5</c:v>
                </c:pt>
                <c:pt idx="24">
                  <c:v>6</c:v>
                </c:pt>
                <c:pt idx="25">
                  <c:v>8</c:v>
                </c:pt>
                <c:pt idx="26">
                  <c:v>13</c:v>
                </c:pt>
                <c:pt idx="27">
                  <c:v>14</c:v>
                </c:pt>
                <c:pt idx="28">
                  <c:v>25</c:v>
                </c:pt>
                <c:pt idx="29">
                  <c:v>46</c:v>
                </c:pt>
                <c:pt idx="30">
                  <c:v>54</c:v>
                </c:pt>
              </c:numCache>
            </c:numRef>
          </c:val>
          <c:extLst>
            <c:ext xmlns:c16="http://schemas.microsoft.com/office/drawing/2014/chart" uri="{C3380CC4-5D6E-409C-BE32-E72D297353CC}">
              <c16:uniqueId val="{00000020-1A12-41CC-88C9-F1974BA629C0}"/>
            </c:ext>
          </c:extLst>
        </c:ser>
        <c:dLbls>
          <c:showLegendKey val="0"/>
          <c:showVal val="0"/>
          <c:showCatName val="0"/>
          <c:showSerName val="0"/>
          <c:showPercent val="0"/>
          <c:showBubbleSize val="0"/>
        </c:dLbls>
        <c:gapWidth val="150"/>
        <c:axId val="124193792"/>
        <c:axId val="124211968"/>
      </c:barChart>
      <c:catAx>
        <c:axId val="124193792"/>
        <c:scaling>
          <c:orientation val="minMax"/>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s-MX"/>
          </a:p>
        </c:txPr>
        <c:crossAx val="124211968"/>
        <c:crosses val="autoZero"/>
        <c:auto val="1"/>
        <c:lblAlgn val="ctr"/>
        <c:lblOffset val="100"/>
        <c:noMultiLvlLbl val="0"/>
      </c:catAx>
      <c:valAx>
        <c:axId val="124211968"/>
        <c:scaling>
          <c:orientation val="minMax"/>
        </c:scaling>
        <c:delete val="1"/>
        <c:axPos val="b"/>
        <c:numFmt formatCode="General" sourceLinked="1"/>
        <c:majorTickMark val="out"/>
        <c:minorTickMark val="none"/>
        <c:tickLblPos val="nextTo"/>
        <c:crossAx val="124193792"/>
        <c:crosses val="autoZero"/>
        <c:crossBetween val="between"/>
      </c:valAx>
      <c:spPr>
        <a:noFill/>
        <a:ln w="25400">
          <a:noFill/>
        </a:ln>
      </c:spPr>
    </c:plotArea>
    <c:plotVisOnly val="1"/>
    <c:dispBlanksAs val="gap"/>
    <c:showDLblsOverMax val="0"/>
  </c:chart>
  <c:spPr>
    <a:ln>
      <a:solidFill>
        <a:schemeClr val="bg1">
          <a:lumMod val="85000"/>
        </a:schemeClr>
      </a:solidFill>
    </a:ln>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'F68'!$B$9</c:f>
              <c:strCache>
                <c:ptCount val="1"/>
                <c:pt idx="0">
                  <c:v>Producción de Carne en Canal</c:v>
                </c:pt>
              </c:strCache>
            </c:strRef>
          </c:tx>
          <c:spPr>
            <a:solidFill>
              <a:schemeClr val="bg1">
                <a:lumMod val="65000"/>
              </a:schemeClr>
            </a:solidFill>
          </c:spPr>
          <c:invertIfNegative val="0"/>
          <c:dPt>
            <c:idx val="0"/>
            <c:invertIfNegative val="0"/>
            <c:bubble3D val="0"/>
            <c:extLst>
              <c:ext xmlns:c16="http://schemas.microsoft.com/office/drawing/2014/chart" uri="{C3380CC4-5D6E-409C-BE32-E72D297353CC}">
                <c16:uniqueId val="{00000000-360A-478F-8408-F63250770DF4}"/>
              </c:ext>
            </c:extLst>
          </c:dPt>
          <c:dPt>
            <c:idx val="1"/>
            <c:invertIfNegative val="0"/>
            <c:bubble3D val="0"/>
            <c:extLst>
              <c:ext xmlns:c16="http://schemas.microsoft.com/office/drawing/2014/chart" uri="{C3380CC4-5D6E-409C-BE32-E72D297353CC}">
                <c16:uniqueId val="{00000001-360A-478F-8408-F63250770DF4}"/>
              </c:ext>
            </c:extLst>
          </c:dPt>
          <c:dPt>
            <c:idx val="2"/>
            <c:invertIfNegative val="0"/>
            <c:bubble3D val="0"/>
            <c:extLst>
              <c:ext xmlns:c16="http://schemas.microsoft.com/office/drawing/2014/chart" uri="{C3380CC4-5D6E-409C-BE32-E72D297353CC}">
                <c16:uniqueId val="{00000002-360A-478F-8408-F63250770DF4}"/>
              </c:ext>
            </c:extLst>
          </c:dPt>
          <c:dPt>
            <c:idx val="3"/>
            <c:invertIfNegative val="0"/>
            <c:bubble3D val="0"/>
            <c:extLst>
              <c:ext xmlns:c16="http://schemas.microsoft.com/office/drawing/2014/chart" uri="{C3380CC4-5D6E-409C-BE32-E72D297353CC}">
                <c16:uniqueId val="{00000003-360A-478F-8408-F63250770DF4}"/>
              </c:ext>
            </c:extLst>
          </c:dPt>
          <c:dPt>
            <c:idx val="4"/>
            <c:invertIfNegative val="0"/>
            <c:bubble3D val="0"/>
            <c:extLst>
              <c:ext xmlns:c16="http://schemas.microsoft.com/office/drawing/2014/chart" uri="{C3380CC4-5D6E-409C-BE32-E72D297353CC}">
                <c16:uniqueId val="{00000004-360A-478F-8408-F63250770DF4}"/>
              </c:ext>
            </c:extLst>
          </c:dPt>
          <c:dPt>
            <c:idx val="5"/>
            <c:invertIfNegative val="0"/>
            <c:bubble3D val="0"/>
            <c:extLst>
              <c:ext xmlns:c16="http://schemas.microsoft.com/office/drawing/2014/chart" uri="{C3380CC4-5D6E-409C-BE32-E72D297353CC}">
                <c16:uniqueId val="{00000005-360A-478F-8408-F63250770DF4}"/>
              </c:ext>
            </c:extLst>
          </c:dPt>
          <c:dPt>
            <c:idx val="6"/>
            <c:invertIfNegative val="0"/>
            <c:bubble3D val="0"/>
            <c:extLst>
              <c:ext xmlns:c16="http://schemas.microsoft.com/office/drawing/2014/chart" uri="{C3380CC4-5D6E-409C-BE32-E72D297353CC}">
                <c16:uniqueId val="{00000006-360A-478F-8408-F63250770DF4}"/>
              </c:ext>
            </c:extLst>
          </c:dPt>
          <c:dPt>
            <c:idx val="7"/>
            <c:invertIfNegative val="0"/>
            <c:bubble3D val="0"/>
            <c:extLst>
              <c:ext xmlns:c16="http://schemas.microsoft.com/office/drawing/2014/chart" uri="{C3380CC4-5D6E-409C-BE32-E72D297353CC}">
                <c16:uniqueId val="{00000007-360A-478F-8408-F63250770DF4}"/>
              </c:ext>
            </c:extLst>
          </c:dPt>
          <c:dPt>
            <c:idx val="8"/>
            <c:invertIfNegative val="0"/>
            <c:bubble3D val="0"/>
            <c:extLst>
              <c:ext xmlns:c16="http://schemas.microsoft.com/office/drawing/2014/chart" uri="{C3380CC4-5D6E-409C-BE32-E72D297353CC}">
                <c16:uniqueId val="{00000008-360A-478F-8408-F63250770DF4}"/>
              </c:ext>
            </c:extLst>
          </c:dPt>
          <c:dPt>
            <c:idx val="9"/>
            <c:invertIfNegative val="0"/>
            <c:bubble3D val="0"/>
            <c:extLst>
              <c:ext xmlns:c16="http://schemas.microsoft.com/office/drawing/2014/chart" uri="{C3380CC4-5D6E-409C-BE32-E72D297353CC}">
                <c16:uniqueId val="{00000009-360A-478F-8408-F63250770DF4}"/>
              </c:ext>
            </c:extLst>
          </c:dPt>
          <c:dPt>
            <c:idx val="10"/>
            <c:invertIfNegative val="0"/>
            <c:bubble3D val="0"/>
            <c:extLst>
              <c:ext xmlns:c16="http://schemas.microsoft.com/office/drawing/2014/chart" uri="{C3380CC4-5D6E-409C-BE32-E72D297353CC}">
                <c16:uniqueId val="{0000000A-360A-478F-8408-F63250770DF4}"/>
              </c:ext>
            </c:extLst>
          </c:dPt>
          <c:dPt>
            <c:idx val="11"/>
            <c:invertIfNegative val="0"/>
            <c:bubble3D val="0"/>
            <c:extLst>
              <c:ext xmlns:c16="http://schemas.microsoft.com/office/drawing/2014/chart" uri="{C3380CC4-5D6E-409C-BE32-E72D297353CC}">
                <c16:uniqueId val="{0000000B-360A-478F-8408-F63250770DF4}"/>
              </c:ext>
            </c:extLst>
          </c:dPt>
          <c:dPt>
            <c:idx val="12"/>
            <c:invertIfNegative val="0"/>
            <c:bubble3D val="0"/>
            <c:extLst>
              <c:ext xmlns:c16="http://schemas.microsoft.com/office/drawing/2014/chart" uri="{C3380CC4-5D6E-409C-BE32-E72D297353CC}">
                <c16:uniqueId val="{0000000C-360A-478F-8408-F63250770DF4}"/>
              </c:ext>
            </c:extLst>
          </c:dPt>
          <c:dPt>
            <c:idx val="13"/>
            <c:invertIfNegative val="0"/>
            <c:bubble3D val="0"/>
            <c:extLst>
              <c:ext xmlns:c16="http://schemas.microsoft.com/office/drawing/2014/chart" uri="{C3380CC4-5D6E-409C-BE32-E72D297353CC}">
                <c16:uniqueId val="{0000000D-360A-478F-8408-F63250770DF4}"/>
              </c:ext>
            </c:extLst>
          </c:dPt>
          <c:dPt>
            <c:idx val="14"/>
            <c:invertIfNegative val="0"/>
            <c:bubble3D val="0"/>
            <c:extLst>
              <c:ext xmlns:c16="http://schemas.microsoft.com/office/drawing/2014/chart" uri="{C3380CC4-5D6E-409C-BE32-E72D297353CC}">
                <c16:uniqueId val="{0000000E-360A-478F-8408-F63250770DF4}"/>
              </c:ext>
            </c:extLst>
          </c:dPt>
          <c:dPt>
            <c:idx val="15"/>
            <c:invertIfNegative val="0"/>
            <c:bubble3D val="0"/>
            <c:extLst>
              <c:ext xmlns:c16="http://schemas.microsoft.com/office/drawing/2014/chart" uri="{C3380CC4-5D6E-409C-BE32-E72D297353CC}">
                <c16:uniqueId val="{0000000F-360A-478F-8408-F63250770DF4}"/>
              </c:ext>
            </c:extLst>
          </c:dPt>
          <c:dPt>
            <c:idx val="16"/>
            <c:invertIfNegative val="0"/>
            <c:bubble3D val="0"/>
            <c:extLst>
              <c:ext xmlns:c16="http://schemas.microsoft.com/office/drawing/2014/chart" uri="{C3380CC4-5D6E-409C-BE32-E72D297353CC}">
                <c16:uniqueId val="{00000010-360A-478F-8408-F63250770DF4}"/>
              </c:ext>
            </c:extLst>
          </c:dPt>
          <c:dPt>
            <c:idx val="17"/>
            <c:invertIfNegative val="0"/>
            <c:bubble3D val="0"/>
            <c:extLst>
              <c:ext xmlns:c16="http://schemas.microsoft.com/office/drawing/2014/chart" uri="{C3380CC4-5D6E-409C-BE32-E72D297353CC}">
                <c16:uniqueId val="{00000011-360A-478F-8408-F63250770DF4}"/>
              </c:ext>
            </c:extLst>
          </c:dPt>
          <c:dPt>
            <c:idx val="18"/>
            <c:invertIfNegative val="0"/>
            <c:bubble3D val="0"/>
            <c:extLst>
              <c:ext xmlns:c16="http://schemas.microsoft.com/office/drawing/2014/chart" uri="{C3380CC4-5D6E-409C-BE32-E72D297353CC}">
                <c16:uniqueId val="{00000012-360A-478F-8408-F63250770DF4}"/>
              </c:ext>
            </c:extLst>
          </c:dPt>
          <c:dPt>
            <c:idx val="19"/>
            <c:invertIfNegative val="0"/>
            <c:bubble3D val="0"/>
            <c:extLst>
              <c:ext xmlns:c16="http://schemas.microsoft.com/office/drawing/2014/chart" uri="{C3380CC4-5D6E-409C-BE32-E72D297353CC}">
                <c16:uniqueId val="{00000013-360A-478F-8408-F63250770DF4}"/>
              </c:ext>
            </c:extLst>
          </c:dPt>
          <c:dPt>
            <c:idx val="20"/>
            <c:invertIfNegative val="0"/>
            <c:bubble3D val="0"/>
            <c:extLst>
              <c:ext xmlns:c16="http://schemas.microsoft.com/office/drawing/2014/chart" uri="{C3380CC4-5D6E-409C-BE32-E72D297353CC}">
                <c16:uniqueId val="{00000014-360A-478F-8408-F63250770DF4}"/>
              </c:ext>
            </c:extLst>
          </c:dPt>
          <c:dPt>
            <c:idx val="21"/>
            <c:invertIfNegative val="0"/>
            <c:bubble3D val="0"/>
            <c:extLst>
              <c:ext xmlns:c16="http://schemas.microsoft.com/office/drawing/2014/chart" uri="{C3380CC4-5D6E-409C-BE32-E72D297353CC}">
                <c16:uniqueId val="{00000015-360A-478F-8408-F63250770DF4}"/>
              </c:ext>
            </c:extLst>
          </c:dPt>
          <c:dPt>
            <c:idx val="22"/>
            <c:invertIfNegative val="0"/>
            <c:bubble3D val="0"/>
            <c:extLst>
              <c:ext xmlns:c16="http://schemas.microsoft.com/office/drawing/2014/chart" uri="{C3380CC4-5D6E-409C-BE32-E72D297353CC}">
                <c16:uniqueId val="{00000016-360A-478F-8408-F63250770DF4}"/>
              </c:ext>
            </c:extLst>
          </c:dPt>
          <c:dPt>
            <c:idx val="23"/>
            <c:invertIfNegative val="0"/>
            <c:bubble3D val="0"/>
            <c:extLst>
              <c:ext xmlns:c16="http://schemas.microsoft.com/office/drawing/2014/chart" uri="{C3380CC4-5D6E-409C-BE32-E72D297353CC}">
                <c16:uniqueId val="{00000017-360A-478F-8408-F63250770DF4}"/>
              </c:ext>
            </c:extLst>
          </c:dPt>
          <c:dPt>
            <c:idx val="24"/>
            <c:invertIfNegative val="0"/>
            <c:bubble3D val="0"/>
            <c:extLst>
              <c:ext xmlns:c16="http://schemas.microsoft.com/office/drawing/2014/chart" uri="{C3380CC4-5D6E-409C-BE32-E72D297353CC}">
                <c16:uniqueId val="{00000018-360A-478F-8408-F63250770DF4}"/>
              </c:ext>
            </c:extLst>
          </c:dPt>
          <c:dPt>
            <c:idx val="25"/>
            <c:invertIfNegative val="0"/>
            <c:bubble3D val="0"/>
            <c:extLst>
              <c:ext xmlns:c16="http://schemas.microsoft.com/office/drawing/2014/chart" uri="{C3380CC4-5D6E-409C-BE32-E72D297353CC}">
                <c16:uniqueId val="{00000019-360A-478F-8408-F63250770DF4}"/>
              </c:ext>
            </c:extLst>
          </c:dPt>
          <c:dPt>
            <c:idx val="26"/>
            <c:invertIfNegative val="0"/>
            <c:bubble3D val="0"/>
            <c:extLst>
              <c:ext xmlns:c16="http://schemas.microsoft.com/office/drawing/2014/chart" uri="{C3380CC4-5D6E-409C-BE32-E72D297353CC}">
                <c16:uniqueId val="{0000001A-360A-478F-8408-F63250770DF4}"/>
              </c:ext>
            </c:extLst>
          </c:dPt>
          <c:dPt>
            <c:idx val="27"/>
            <c:invertIfNegative val="0"/>
            <c:bubble3D val="0"/>
            <c:extLst>
              <c:ext xmlns:c16="http://schemas.microsoft.com/office/drawing/2014/chart" uri="{C3380CC4-5D6E-409C-BE32-E72D297353CC}">
                <c16:uniqueId val="{0000001B-360A-478F-8408-F63250770DF4}"/>
              </c:ext>
            </c:extLst>
          </c:dPt>
          <c:dPt>
            <c:idx val="28"/>
            <c:invertIfNegative val="0"/>
            <c:bubble3D val="0"/>
            <c:extLst>
              <c:ext xmlns:c16="http://schemas.microsoft.com/office/drawing/2014/chart" uri="{C3380CC4-5D6E-409C-BE32-E72D297353CC}">
                <c16:uniqueId val="{0000001C-360A-478F-8408-F63250770DF4}"/>
              </c:ext>
            </c:extLst>
          </c:dPt>
          <c:dPt>
            <c:idx val="29"/>
            <c:invertIfNegative val="0"/>
            <c:bubble3D val="0"/>
            <c:spPr>
              <a:solidFill>
                <a:srgbClr val="FBBB27"/>
              </a:solidFill>
            </c:spPr>
            <c:extLst>
              <c:ext xmlns:c16="http://schemas.microsoft.com/office/drawing/2014/chart" uri="{C3380CC4-5D6E-409C-BE32-E72D297353CC}">
                <c16:uniqueId val="{0000001E-360A-478F-8408-F63250770DF4}"/>
              </c:ext>
            </c:extLst>
          </c:dPt>
          <c:dPt>
            <c:idx val="30"/>
            <c:invertIfNegative val="0"/>
            <c:bubble3D val="0"/>
            <c:extLst>
              <c:ext xmlns:c16="http://schemas.microsoft.com/office/drawing/2014/chart" uri="{C3380CC4-5D6E-409C-BE32-E72D297353CC}">
                <c16:uniqueId val="{0000001F-360A-478F-8408-F63250770DF4}"/>
              </c:ext>
            </c:extLst>
          </c:dPt>
          <c:dLbls>
            <c:spPr>
              <a:noFill/>
              <a:ln>
                <a:noFill/>
              </a:ln>
              <a:effectLst/>
            </c:spPr>
            <c:txPr>
              <a:bodyPr/>
              <a:lstStyle/>
              <a:p>
                <a:pPr>
                  <a:defRPr sz="8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'F68'!$A$10:$A$40</c:f>
              <c:strCache>
                <c:ptCount val="31"/>
                <c:pt idx="0">
                  <c:v>Baja California Sur</c:v>
                </c:pt>
                <c:pt idx="1">
                  <c:v>Campeche</c:v>
                </c:pt>
                <c:pt idx="2">
                  <c:v>Coahuila</c:v>
                </c:pt>
                <c:pt idx="3">
                  <c:v>Chiapas</c:v>
                </c:pt>
                <c:pt idx="4">
                  <c:v>Durango</c:v>
                </c:pt>
                <c:pt idx="5">
                  <c:v>Guerrero</c:v>
                </c:pt>
                <c:pt idx="6">
                  <c:v>Hidalgo</c:v>
                </c:pt>
                <c:pt idx="7">
                  <c:v>Estado de México</c:v>
                </c:pt>
                <c:pt idx="8">
                  <c:v>Morelos</c:v>
                </c:pt>
                <c:pt idx="9">
                  <c:v>Nuevo León</c:v>
                </c:pt>
                <c:pt idx="10">
                  <c:v>Querétaro</c:v>
                </c:pt>
                <c:pt idx="11">
                  <c:v>Quintana Roo</c:v>
                </c:pt>
                <c:pt idx="12">
                  <c:v>San Luis Potosí</c:v>
                </c:pt>
                <c:pt idx="13">
                  <c:v>Sonora</c:v>
                </c:pt>
                <c:pt idx="14">
                  <c:v>Tabasco</c:v>
                </c:pt>
                <c:pt idx="15">
                  <c:v>Tlaxcala</c:v>
                </c:pt>
                <c:pt idx="16">
                  <c:v>Veracruz</c:v>
                </c:pt>
                <c:pt idx="17">
                  <c:v>Yucatán</c:v>
                </c:pt>
                <c:pt idx="18">
                  <c:v>Baja California</c:v>
                </c:pt>
                <c:pt idx="19">
                  <c:v>Chihuahua</c:v>
                </c:pt>
                <c:pt idx="20">
                  <c:v>Nayarit</c:v>
                </c:pt>
                <c:pt idx="21">
                  <c:v>Oaxaca</c:v>
                </c:pt>
                <c:pt idx="22">
                  <c:v>Puebla</c:v>
                </c:pt>
                <c:pt idx="23">
                  <c:v>Colima</c:v>
                </c:pt>
                <c:pt idx="24">
                  <c:v>Tamaulipas</c:v>
                </c:pt>
                <c:pt idx="25">
                  <c:v>Zacatecas</c:v>
                </c:pt>
                <c:pt idx="26">
                  <c:v>Aguascalientes</c:v>
                </c:pt>
                <c:pt idx="27">
                  <c:v>Sinaloa</c:v>
                </c:pt>
                <c:pt idx="28">
                  <c:v>Michoacán</c:v>
                </c:pt>
                <c:pt idx="29">
                  <c:v>Jalisco</c:v>
                </c:pt>
                <c:pt idx="30">
                  <c:v>Guanajuato</c:v>
                </c:pt>
              </c:strCache>
            </c:strRef>
          </c:cat>
          <c:val>
            <c:numRef>
              <c:f>'F68'!$B$10:$B$40</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c:v>
                </c:pt>
                <c:pt idx="19">
                  <c:v>1</c:v>
                </c:pt>
                <c:pt idx="20">
                  <c:v>1</c:v>
                </c:pt>
                <c:pt idx="21">
                  <c:v>1</c:v>
                </c:pt>
                <c:pt idx="22">
                  <c:v>1</c:v>
                </c:pt>
                <c:pt idx="23">
                  <c:v>2</c:v>
                </c:pt>
                <c:pt idx="24">
                  <c:v>2</c:v>
                </c:pt>
                <c:pt idx="25">
                  <c:v>2</c:v>
                </c:pt>
                <c:pt idx="26">
                  <c:v>4</c:v>
                </c:pt>
                <c:pt idx="27">
                  <c:v>6</c:v>
                </c:pt>
                <c:pt idx="28">
                  <c:v>10</c:v>
                </c:pt>
                <c:pt idx="29">
                  <c:v>11</c:v>
                </c:pt>
                <c:pt idx="30">
                  <c:v>17</c:v>
                </c:pt>
              </c:numCache>
            </c:numRef>
          </c:val>
          <c:extLst>
            <c:ext xmlns:c16="http://schemas.microsoft.com/office/drawing/2014/chart" uri="{C3380CC4-5D6E-409C-BE32-E72D297353CC}">
              <c16:uniqueId val="{00000020-360A-478F-8408-F63250770DF4}"/>
            </c:ext>
          </c:extLst>
        </c:ser>
        <c:dLbls>
          <c:showLegendKey val="0"/>
          <c:showVal val="0"/>
          <c:showCatName val="0"/>
          <c:showSerName val="0"/>
          <c:showPercent val="0"/>
          <c:showBubbleSize val="0"/>
        </c:dLbls>
        <c:gapWidth val="150"/>
        <c:axId val="126126720"/>
        <c:axId val="126136704"/>
      </c:barChart>
      <c:catAx>
        <c:axId val="126126720"/>
        <c:scaling>
          <c:orientation val="minMax"/>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s-MX"/>
          </a:p>
        </c:txPr>
        <c:crossAx val="126136704"/>
        <c:crosses val="autoZero"/>
        <c:auto val="1"/>
        <c:lblAlgn val="ctr"/>
        <c:lblOffset val="100"/>
        <c:noMultiLvlLbl val="0"/>
      </c:catAx>
      <c:valAx>
        <c:axId val="126136704"/>
        <c:scaling>
          <c:orientation val="minMax"/>
        </c:scaling>
        <c:delete val="1"/>
        <c:axPos val="b"/>
        <c:numFmt formatCode="General" sourceLinked="1"/>
        <c:majorTickMark val="out"/>
        <c:minorTickMark val="none"/>
        <c:tickLblPos val="nextTo"/>
        <c:crossAx val="126126720"/>
        <c:crosses val="autoZero"/>
        <c:crossBetween val="between"/>
      </c:valAx>
      <c:spPr>
        <a:noFill/>
        <a:ln w="25400">
          <a:noFill/>
        </a:ln>
      </c:spPr>
    </c:plotArea>
    <c:plotVisOnly val="1"/>
    <c:dispBlanksAs val="gap"/>
    <c:showDLblsOverMax val="0"/>
  </c:chart>
  <c:spPr>
    <a:ln>
      <a:solidFill>
        <a:schemeClr val="bg1">
          <a:lumMod val="85000"/>
        </a:schemeClr>
      </a:solidFill>
    </a:ln>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s-MX" sz="900">
                <a:latin typeface="Arial" panose="020B0604020202020204" pitchFamily="34" charset="0"/>
                <a:cs typeface="Arial" panose="020B0604020202020204" pitchFamily="34" charset="0"/>
              </a:rPr>
              <a:t>Ganado</a:t>
            </a:r>
            <a:r>
              <a:rPr lang="es-MX" sz="900" baseline="0">
                <a:latin typeface="Arial" panose="020B0604020202020204" pitchFamily="34" charset="0"/>
                <a:cs typeface="Arial" panose="020B0604020202020204" pitchFamily="34" charset="0"/>
              </a:rPr>
              <a:t> bovino</a:t>
            </a:r>
            <a:endParaRPr lang="es-MX" sz="900">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3.6429872495446269E-2"/>
          <c:y val="5.8462980474522794E-2"/>
          <c:w val="0.95777729969546155"/>
          <c:h val="0.7702155659093638"/>
        </c:manualLayout>
      </c:layout>
      <c:barChart>
        <c:barDir val="col"/>
        <c:grouping val="clustered"/>
        <c:varyColors val="0"/>
        <c:ser>
          <c:idx val="1"/>
          <c:order val="0"/>
          <c:tx>
            <c:strRef>
              <c:f>'F69 Bovino'!$J$22</c:f>
              <c:strCache>
                <c:ptCount val="1"/>
                <c:pt idx="0">
                  <c:v>Jalisco</c:v>
                </c:pt>
              </c:strCache>
            </c:strRef>
          </c:tx>
          <c:spPr>
            <a:solidFill>
              <a:srgbClr val="7C878E"/>
            </a:solidFill>
          </c:spPr>
          <c:invertIfNegative val="0"/>
          <c:dPt>
            <c:idx val="12"/>
            <c:invertIfNegative val="0"/>
            <c:bubble3D val="0"/>
            <c:extLst>
              <c:ext xmlns:c16="http://schemas.microsoft.com/office/drawing/2014/chart" uri="{C3380CC4-5D6E-409C-BE32-E72D297353CC}">
                <c16:uniqueId val="{00000000-07CB-40A4-BBEC-D032B76D8F45}"/>
              </c:ext>
            </c:extLst>
          </c:dPt>
          <c:dPt>
            <c:idx val="13"/>
            <c:invertIfNegative val="0"/>
            <c:bubble3D val="0"/>
            <c:spPr>
              <a:solidFill>
                <a:srgbClr val="FBBB27"/>
              </a:solidFill>
            </c:spPr>
            <c:extLst>
              <c:ext xmlns:c16="http://schemas.microsoft.com/office/drawing/2014/chart" uri="{C3380CC4-5D6E-409C-BE32-E72D297353CC}">
                <c16:uniqueId val="{00000002-07CB-40A4-BBEC-D032B76D8F45}"/>
              </c:ext>
            </c:extLst>
          </c:dPt>
          <c:dLbls>
            <c:numFmt formatCode="0.0%" sourceLinked="0"/>
            <c:spPr>
              <a:noFill/>
              <a:ln>
                <a:noFill/>
              </a:ln>
              <a:effectLst/>
            </c:spPr>
            <c:txPr>
              <a:bodyPr/>
              <a:lstStyle/>
              <a:p>
                <a:pPr>
                  <a:defRPr sz="7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'F69 Bovino'!$G$23:$H$36</c:f>
              <c:multiLvlStrCache>
                <c:ptCount val="1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lvl>
                <c:lvl>
                  <c:pt idx="0">
                    <c:v>2017 - 2018</c:v>
                  </c:pt>
                  <c:pt idx="12">
                    <c:v>2018 - 2019</c:v>
                  </c:pt>
                </c:lvl>
              </c:multiLvlStrCache>
            </c:multiLvlStrRef>
          </c:cat>
          <c:val>
            <c:numRef>
              <c:f>'F69 Bovino'!$J$23:$J$36</c:f>
              <c:numCache>
                <c:formatCode>0.0%</c:formatCode>
                <c:ptCount val="14"/>
                <c:pt idx="0">
                  <c:v>3.43723907598108E-2</c:v>
                </c:pt>
                <c:pt idx="1">
                  <c:v>0.16418722786647311</c:v>
                </c:pt>
                <c:pt idx="2">
                  <c:v>-6.0515278609946099E-2</c:v>
                </c:pt>
                <c:pt idx="3">
                  <c:v>0.35261936339522548</c:v>
                </c:pt>
                <c:pt idx="4">
                  <c:v>8.5543674489654276E-2</c:v>
                </c:pt>
                <c:pt idx="5">
                  <c:v>0.21594982078853042</c:v>
                </c:pt>
                <c:pt idx="6">
                  <c:v>0.14645379183297513</c:v>
                </c:pt>
                <c:pt idx="7">
                  <c:v>0.24854160270187298</c:v>
                </c:pt>
                <c:pt idx="8">
                  <c:v>0.17117647058823526</c:v>
                </c:pt>
                <c:pt idx="9">
                  <c:v>0.21284251314696934</c:v>
                </c:pt>
                <c:pt idx="10">
                  <c:v>6.6054542962861396E-2</c:v>
                </c:pt>
                <c:pt idx="11">
                  <c:v>0.1858022455632018</c:v>
                </c:pt>
                <c:pt idx="12">
                  <c:v>0.17825911475850931</c:v>
                </c:pt>
                <c:pt idx="13">
                  <c:v>0.17032881408757983</c:v>
                </c:pt>
              </c:numCache>
            </c:numRef>
          </c:val>
          <c:extLst>
            <c:ext xmlns:c16="http://schemas.microsoft.com/office/drawing/2014/chart" uri="{C3380CC4-5D6E-409C-BE32-E72D297353CC}">
              <c16:uniqueId val="{00000003-07CB-40A4-BBEC-D032B76D8F45}"/>
            </c:ext>
          </c:extLst>
        </c:ser>
        <c:dLbls>
          <c:showLegendKey val="0"/>
          <c:showVal val="0"/>
          <c:showCatName val="0"/>
          <c:showSerName val="0"/>
          <c:showPercent val="0"/>
          <c:showBubbleSize val="0"/>
        </c:dLbls>
        <c:gapWidth val="150"/>
        <c:axId val="125784832"/>
        <c:axId val="125786368"/>
      </c:barChart>
      <c:catAx>
        <c:axId val="125784832"/>
        <c:scaling>
          <c:orientation val="minMax"/>
        </c:scaling>
        <c:delete val="0"/>
        <c:axPos val="b"/>
        <c:numFmt formatCode="General" sourceLinked="0"/>
        <c:majorTickMark val="none"/>
        <c:minorTickMark val="none"/>
        <c:tickLblPos val="low"/>
        <c:txPr>
          <a:bodyPr/>
          <a:lstStyle/>
          <a:p>
            <a:pPr>
              <a:defRPr sz="600">
                <a:latin typeface="Arial" panose="020B0604020202020204" pitchFamily="34" charset="0"/>
                <a:cs typeface="Arial" panose="020B0604020202020204" pitchFamily="34" charset="0"/>
              </a:defRPr>
            </a:pPr>
            <a:endParaRPr lang="es-MX"/>
          </a:p>
        </c:txPr>
        <c:crossAx val="125786368"/>
        <c:crosses val="autoZero"/>
        <c:auto val="1"/>
        <c:lblAlgn val="ctr"/>
        <c:lblOffset val="100"/>
        <c:noMultiLvlLbl val="0"/>
      </c:catAx>
      <c:valAx>
        <c:axId val="125786368"/>
        <c:scaling>
          <c:orientation val="minMax"/>
        </c:scaling>
        <c:delete val="1"/>
        <c:axPos val="l"/>
        <c:numFmt formatCode="0.0%" sourceLinked="1"/>
        <c:majorTickMark val="none"/>
        <c:minorTickMark val="none"/>
        <c:tickLblPos val="nextTo"/>
        <c:crossAx val="125784832"/>
        <c:crosses val="autoZero"/>
        <c:crossBetween val="between"/>
      </c:valAx>
    </c:plotArea>
    <c:plotVisOnly val="1"/>
    <c:dispBlanksAs val="zero"/>
    <c:showDLblsOverMax val="0"/>
  </c:chart>
  <c:spPr>
    <a:ln>
      <a:noFill/>
    </a:ln>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s-MX" sz="900">
                <a:latin typeface="Arial" panose="020B0604020202020204" pitchFamily="34" charset="0"/>
                <a:cs typeface="Arial" panose="020B0604020202020204" pitchFamily="34" charset="0"/>
              </a:rPr>
              <a:t>Ganado</a:t>
            </a:r>
            <a:r>
              <a:rPr lang="es-MX" sz="900" baseline="0">
                <a:latin typeface="Arial" panose="020B0604020202020204" pitchFamily="34" charset="0"/>
                <a:cs typeface="Arial" panose="020B0604020202020204" pitchFamily="34" charset="0"/>
              </a:rPr>
              <a:t> caprino</a:t>
            </a:r>
            <a:endParaRPr lang="es-MX" sz="900">
              <a:latin typeface="Arial" panose="020B0604020202020204" pitchFamily="34" charset="0"/>
              <a:cs typeface="Arial" panose="020B0604020202020204" pitchFamily="34" charset="0"/>
            </a:endParaRPr>
          </a:p>
        </c:rich>
      </c:tx>
      <c:layout>
        <c:manualLayout>
          <c:xMode val="edge"/>
          <c:yMode val="edge"/>
          <c:x val="0.42191163604549431"/>
          <c:y val="2.7072753227946188E-2"/>
        </c:manualLayout>
      </c:layout>
      <c:overlay val="0"/>
    </c:title>
    <c:autoTitleDeleted val="0"/>
    <c:plotArea>
      <c:layout>
        <c:manualLayout>
          <c:layoutTarget val="inner"/>
          <c:xMode val="edge"/>
          <c:yMode val="edge"/>
          <c:x val="3.6429872495446269E-2"/>
          <c:y val="5.8462980474522794E-2"/>
          <c:w val="0.95777729969546155"/>
          <c:h val="0.83969827934405039"/>
        </c:manualLayout>
      </c:layout>
      <c:barChart>
        <c:barDir val="col"/>
        <c:grouping val="clustered"/>
        <c:varyColors val="0"/>
        <c:ser>
          <c:idx val="1"/>
          <c:order val="0"/>
          <c:tx>
            <c:strRef>
              <c:f>'F69 Caprino'!$J$23</c:f>
              <c:strCache>
                <c:ptCount val="1"/>
                <c:pt idx="0">
                  <c:v>Jalisco</c:v>
                </c:pt>
              </c:strCache>
            </c:strRef>
          </c:tx>
          <c:spPr>
            <a:solidFill>
              <a:srgbClr val="7C878E"/>
            </a:solidFill>
          </c:spPr>
          <c:invertIfNegative val="0"/>
          <c:dPt>
            <c:idx val="12"/>
            <c:invertIfNegative val="0"/>
            <c:bubble3D val="0"/>
            <c:extLst>
              <c:ext xmlns:c16="http://schemas.microsoft.com/office/drawing/2014/chart" uri="{C3380CC4-5D6E-409C-BE32-E72D297353CC}">
                <c16:uniqueId val="{00000000-6F86-42BF-8768-A5045E59F7D2}"/>
              </c:ext>
            </c:extLst>
          </c:dPt>
          <c:dLbls>
            <c:dLbl>
              <c:idx val="6"/>
              <c:layout>
                <c:manualLayout>
                  <c:x val="5.9912161920094089E-17"/>
                  <c:y val="2.70727532279461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F86-42BF-8768-A5045E59F7D2}"/>
                </c:ext>
              </c:extLst>
            </c:dLbl>
            <c:dLbl>
              <c:idx val="7"/>
              <c:layout>
                <c:manualLayout>
                  <c:x val="-5.9912161920094089E-17"/>
                  <c:y val="1.80485021519641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F86-42BF-8768-A5045E59F7D2}"/>
                </c:ext>
              </c:extLst>
            </c:dLbl>
            <c:dLbl>
              <c:idx val="12"/>
              <c:layout>
                <c:manualLayout>
                  <c:x val="0"/>
                  <c:y val="-7.21940086078565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F86-42BF-8768-A5045E59F7D2}"/>
                </c:ext>
              </c:extLst>
            </c:dLbl>
            <c:numFmt formatCode="0.0%" sourceLinked="0"/>
            <c:spPr>
              <a:noFill/>
              <a:ln>
                <a:noFill/>
              </a:ln>
              <a:effectLst/>
            </c:spPr>
            <c:txPr>
              <a:bodyPr/>
              <a:lstStyle/>
              <a:p>
                <a:pPr>
                  <a:defRPr sz="7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'F69 Caprino'!$G$24:$H$37</c:f>
              <c:multiLvlStrCache>
                <c:ptCount val="1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lvl>
                <c:lvl>
                  <c:pt idx="0">
                    <c:v>2017 - 2018</c:v>
                  </c:pt>
                  <c:pt idx="12">
                    <c:v>2018-2019</c:v>
                  </c:pt>
                </c:lvl>
              </c:multiLvlStrCache>
            </c:multiLvlStrRef>
          </c:cat>
          <c:val>
            <c:numRef>
              <c:f>'F69 Caprino'!$J$24:$J$37</c:f>
              <c:numCache>
                <c:formatCode>0.0%</c:formatCode>
                <c:ptCount val="14"/>
                <c:pt idx="0">
                  <c:v>7.6923076923076872E-2</c:v>
                </c:pt>
                <c:pt idx="1">
                  <c:v>-0.15384615384615385</c:v>
                </c:pt>
                <c:pt idx="2">
                  <c:v>0.30000000000000004</c:v>
                </c:pt>
                <c:pt idx="3">
                  <c:v>0.39999999999999991</c:v>
                </c:pt>
                <c:pt idx="4">
                  <c:v>0.36363636363636354</c:v>
                </c:pt>
                <c:pt idx="5">
                  <c:v>0</c:v>
                </c:pt>
                <c:pt idx="6">
                  <c:v>-0.4</c:v>
                </c:pt>
                <c:pt idx="7">
                  <c:v>-0.4375</c:v>
                </c:pt>
                <c:pt idx="8">
                  <c:v>-0.33333333333333337</c:v>
                </c:pt>
                <c:pt idx="9">
                  <c:v>-0.30769230769230771</c:v>
                </c:pt>
                <c:pt idx="10">
                  <c:v>-0.16666666666666663</c:v>
                </c:pt>
                <c:pt idx="11">
                  <c:v>-9.9999999999999978E-2</c:v>
                </c:pt>
                <c:pt idx="12">
                  <c:v>-0.1428571428571429</c:v>
                </c:pt>
                <c:pt idx="13">
                  <c:v>0</c:v>
                </c:pt>
              </c:numCache>
            </c:numRef>
          </c:val>
          <c:extLst>
            <c:ext xmlns:c16="http://schemas.microsoft.com/office/drawing/2014/chart" uri="{C3380CC4-5D6E-409C-BE32-E72D297353CC}">
              <c16:uniqueId val="{00000003-6F86-42BF-8768-A5045E59F7D2}"/>
            </c:ext>
          </c:extLst>
        </c:ser>
        <c:dLbls>
          <c:showLegendKey val="0"/>
          <c:showVal val="0"/>
          <c:showCatName val="0"/>
          <c:showSerName val="0"/>
          <c:showPercent val="0"/>
          <c:showBubbleSize val="0"/>
        </c:dLbls>
        <c:gapWidth val="150"/>
        <c:axId val="125867904"/>
        <c:axId val="125869440"/>
      </c:barChart>
      <c:catAx>
        <c:axId val="125867904"/>
        <c:scaling>
          <c:orientation val="minMax"/>
        </c:scaling>
        <c:delete val="0"/>
        <c:axPos val="b"/>
        <c:numFmt formatCode="General" sourceLinked="0"/>
        <c:majorTickMark val="none"/>
        <c:minorTickMark val="none"/>
        <c:tickLblPos val="low"/>
        <c:txPr>
          <a:bodyPr/>
          <a:lstStyle/>
          <a:p>
            <a:pPr>
              <a:defRPr sz="600">
                <a:latin typeface="Arial" panose="020B0604020202020204" pitchFamily="34" charset="0"/>
                <a:cs typeface="Arial" panose="020B0604020202020204" pitchFamily="34" charset="0"/>
              </a:defRPr>
            </a:pPr>
            <a:endParaRPr lang="es-MX"/>
          </a:p>
        </c:txPr>
        <c:crossAx val="125869440"/>
        <c:crosses val="autoZero"/>
        <c:auto val="1"/>
        <c:lblAlgn val="ctr"/>
        <c:lblOffset val="100"/>
        <c:noMultiLvlLbl val="0"/>
      </c:catAx>
      <c:valAx>
        <c:axId val="125869440"/>
        <c:scaling>
          <c:orientation val="minMax"/>
        </c:scaling>
        <c:delete val="1"/>
        <c:axPos val="l"/>
        <c:numFmt formatCode="0.0%" sourceLinked="1"/>
        <c:majorTickMark val="none"/>
        <c:minorTickMark val="none"/>
        <c:tickLblPos val="nextTo"/>
        <c:crossAx val="125867904"/>
        <c:crosses val="autoZero"/>
        <c:crossBetween val="between"/>
      </c:valAx>
    </c:plotArea>
    <c:plotVisOnly val="1"/>
    <c:dispBlanksAs val="zero"/>
    <c:showDLblsOverMax val="0"/>
  </c:chart>
  <c:spPr>
    <a:ln>
      <a:noFill/>
    </a:ln>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s-MX" sz="900">
                <a:latin typeface="Arial" panose="020B0604020202020204" pitchFamily="34" charset="0"/>
                <a:cs typeface="Arial" panose="020B0604020202020204" pitchFamily="34" charset="0"/>
              </a:rPr>
              <a:t>Ganado</a:t>
            </a:r>
            <a:r>
              <a:rPr lang="es-MX" sz="900" baseline="0">
                <a:latin typeface="Arial" panose="020B0604020202020204" pitchFamily="34" charset="0"/>
                <a:cs typeface="Arial" panose="020B0604020202020204" pitchFamily="34" charset="0"/>
              </a:rPr>
              <a:t> ovino</a:t>
            </a:r>
            <a:endParaRPr lang="es-MX" sz="900">
              <a:latin typeface="Arial" panose="020B0604020202020204" pitchFamily="34" charset="0"/>
              <a:cs typeface="Arial" panose="020B0604020202020204" pitchFamily="34" charset="0"/>
            </a:endParaRPr>
          </a:p>
        </c:rich>
      </c:tx>
      <c:layout>
        <c:manualLayout>
          <c:xMode val="edge"/>
          <c:yMode val="edge"/>
          <c:x val="0.24779398898667079"/>
          <c:y val="4.9633380917901343E-2"/>
        </c:manualLayout>
      </c:layout>
      <c:overlay val="0"/>
    </c:title>
    <c:autoTitleDeleted val="0"/>
    <c:plotArea>
      <c:layout>
        <c:manualLayout>
          <c:layoutTarget val="inner"/>
          <c:xMode val="edge"/>
          <c:yMode val="edge"/>
          <c:x val="3.6429872495446269E-2"/>
          <c:y val="5.8462980474522794E-2"/>
          <c:w val="0.95777729969546155"/>
          <c:h val="0.83969827934405039"/>
        </c:manualLayout>
      </c:layout>
      <c:barChart>
        <c:barDir val="col"/>
        <c:grouping val="clustered"/>
        <c:varyColors val="0"/>
        <c:ser>
          <c:idx val="1"/>
          <c:order val="0"/>
          <c:tx>
            <c:strRef>
              <c:f>'F69 Ovino'!$J$19</c:f>
              <c:strCache>
                <c:ptCount val="1"/>
                <c:pt idx="0">
                  <c:v>Jalisco</c:v>
                </c:pt>
              </c:strCache>
            </c:strRef>
          </c:tx>
          <c:spPr>
            <a:solidFill>
              <a:srgbClr val="7C878E"/>
            </a:solidFill>
          </c:spPr>
          <c:invertIfNegative val="0"/>
          <c:dPt>
            <c:idx val="12"/>
            <c:invertIfNegative val="0"/>
            <c:bubble3D val="0"/>
            <c:extLst>
              <c:ext xmlns:c16="http://schemas.microsoft.com/office/drawing/2014/chart" uri="{C3380CC4-5D6E-409C-BE32-E72D297353CC}">
                <c16:uniqueId val="{00000000-7959-4C65-AEEF-F5A2211AE15C}"/>
              </c:ext>
            </c:extLst>
          </c:dPt>
          <c:dPt>
            <c:idx val="13"/>
            <c:invertIfNegative val="0"/>
            <c:bubble3D val="0"/>
            <c:spPr>
              <a:solidFill>
                <a:srgbClr val="FBBB27"/>
              </a:solidFill>
            </c:spPr>
            <c:extLst>
              <c:ext xmlns:c16="http://schemas.microsoft.com/office/drawing/2014/chart" uri="{C3380CC4-5D6E-409C-BE32-E72D297353CC}">
                <c16:uniqueId val="{00000002-7959-4C65-AEEF-F5A2211AE15C}"/>
              </c:ext>
            </c:extLst>
          </c:dPt>
          <c:dLbls>
            <c:dLbl>
              <c:idx val="6"/>
              <c:layout>
                <c:manualLayout>
                  <c:x val="1.9607843137254902E-2"/>
                  <c:y val="-6.76818830698654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959-4C65-AEEF-F5A2211AE15C}"/>
                </c:ext>
              </c:extLst>
            </c:dLbl>
            <c:numFmt formatCode="0.0%" sourceLinked="0"/>
            <c:spPr>
              <a:noFill/>
              <a:ln>
                <a:noFill/>
              </a:ln>
              <a:effectLst/>
            </c:spPr>
            <c:txPr>
              <a:bodyPr/>
              <a:lstStyle/>
              <a:p>
                <a:pPr>
                  <a:defRPr sz="7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'F69 Ovino'!$G$20:$H$33</c:f>
              <c:multiLvlStrCache>
                <c:ptCount val="1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lvl>
                <c:lvl>
                  <c:pt idx="0">
                    <c:v>2017 - 2018</c:v>
                  </c:pt>
                  <c:pt idx="12">
                    <c:v>2018 - 2019</c:v>
                  </c:pt>
                </c:lvl>
              </c:multiLvlStrCache>
            </c:multiLvlStrRef>
          </c:cat>
          <c:val>
            <c:numRef>
              <c:f>'F69 Ovino'!$J$20:$J$33</c:f>
              <c:numCache>
                <c:formatCode>0.0%</c:formatCode>
                <c:ptCount val="14"/>
                <c:pt idx="0">
                  <c:v>-0.30555555555555558</c:v>
                </c:pt>
                <c:pt idx="1">
                  <c:v>-8.333333333333337E-2</c:v>
                </c:pt>
                <c:pt idx="2">
                  <c:v>-8.6956521739130488E-2</c:v>
                </c:pt>
                <c:pt idx="3">
                  <c:v>0.15789473684210531</c:v>
                </c:pt>
                <c:pt idx="4">
                  <c:v>0.19999999999999996</c:v>
                </c:pt>
                <c:pt idx="5">
                  <c:v>-4.166666666666663E-2</c:v>
                </c:pt>
                <c:pt idx="6">
                  <c:v>-0.19999999999999996</c:v>
                </c:pt>
                <c:pt idx="7">
                  <c:v>0.8</c:v>
                </c:pt>
                <c:pt idx="8">
                  <c:v>-4.166666666666663E-2</c:v>
                </c:pt>
                <c:pt idx="9">
                  <c:v>0.13043478260869557</c:v>
                </c:pt>
                <c:pt idx="10">
                  <c:v>0.125</c:v>
                </c:pt>
                <c:pt idx="11">
                  <c:v>0.25</c:v>
                </c:pt>
                <c:pt idx="12">
                  <c:v>0.28000000000000003</c:v>
                </c:pt>
                <c:pt idx="13">
                  <c:v>0.13636363636363646</c:v>
                </c:pt>
              </c:numCache>
            </c:numRef>
          </c:val>
          <c:extLst>
            <c:ext xmlns:c16="http://schemas.microsoft.com/office/drawing/2014/chart" uri="{C3380CC4-5D6E-409C-BE32-E72D297353CC}">
              <c16:uniqueId val="{00000004-7959-4C65-AEEF-F5A2211AE15C}"/>
            </c:ext>
          </c:extLst>
        </c:ser>
        <c:dLbls>
          <c:showLegendKey val="0"/>
          <c:showVal val="0"/>
          <c:showCatName val="0"/>
          <c:showSerName val="0"/>
          <c:showPercent val="0"/>
          <c:showBubbleSize val="0"/>
        </c:dLbls>
        <c:gapWidth val="150"/>
        <c:axId val="125917056"/>
        <c:axId val="125918592"/>
      </c:barChart>
      <c:catAx>
        <c:axId val="125917056"/>
        <c:scaling>
          <c:orientation val="minMax"/>
        </c:scaling>
        <c:delete val="0"/>
        <c:axPos val="b"/>
        <c:numFmt formatCode="General" sourceLinked="0"/>
        <c:majorTickMark val="none"/>
        <c:minorTickMark val="none"/>
        <c:tickLblPos val="low"/>
        <c:txPr>
          <a:bodyPr/>
          <a:lstStyle/>
          <a:p>
            <a:pPr>
              <a:defRPr sz="600">
                <a:latin typeface="Arial" panose="020B0604020202020204" pitchFamily="34" charset="0"/>
                <a:cs typeface="Arial" panose="020B0604020202020204" pitchFamily="34" charset="0"/>
              </a:defRPr>
            </a:pPr>
            <a:endParaRPr lang="es-MX"/>
          </a:p>
        </c:txPr>
        <c:crossAx val="125918592"/>
        <c:crosses val="autoZero"/>
        <c:auto val="1"/>
        <c:lblAlgn val="ctr"/>
        <c:lblOffset val="100"/>
        <c:noMultiLvlLbl val="0"/>
      </c:catAx>
      <c:valAx>
        <c:axId val="125918592"/>
        <c:scaling>
          <c:orientation val="minMax"/>
        </c:scaling>
        <c:delete val="1"/>
        <c:axPos val="l"/>
        <c:numFmt formatCode="0.0%" sourceLinked="1"/>
        <c:majorTickMark val="none"/>
        <c:minorTickMark val="none"/>
        <c:tickLblPos val="nextTo"/>
        <c:crossAx val="125917056"/>
        <c:crosses val="autoZero"/>
        <c:crossBetween val="between"/>
      </c:valAx>
    </c:plotArea>
    <c:plotVisOnly val="1"/>
    <c:dispBlanksAs val="zero"/>
    <c:showDLblsOverMax val="0"/>
  </c:chart>
  <c:spPr>
    <a:ln>
      <a:noFill/>
    </a:ln>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s-MX" sz="900">
                <a:latin typeface="Arial" panose="020B0604020202020204" pitchFamily="34" charset="0"/>
                <a:cs typeface="Arial" panose="020B0604020202020204" pitchFamily="34" charset="0"/>
              </a:rPr>
              <a:t>Ganado</a:t>
            </a:r>
            <a:r>
              <a:rPr lang="es-MX" sz="900" baseline="0">
                <a:latin typeface="Arial" panose="020B0604020202020204" pitchFamily="34" charset="0"/>
                <a:cs typeface="Arial" panose="020B0604020202020204" pitchFamily="34" charset="0"/>
              </a:rPr>
              <a:t> porcino</a:t>
            </a:r>
            <a:endParaRPr lang="es-MX" sz="900">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3.6429872495446269E-2"/>
          <c:y val="5.8462980474522794E-2"/>
          <c:w val="0.95777729969546155"/>
          <c:h val="0.83969827934405039"/>
        </c:manualLayout>
      </c:layout>
      <c:barChart>
        <c:barDir val="col"/>
        <c:grouping val="clustered"/>
        <c:varyColors val="0"/>
        <c:ser>
          <c:idx val="1"/>
          <c:order val="0"/>
          <c:tx>
            <c:strRef>
              <c:f>'F69 Porcino'!$J$19</c:f>
              <c:strCache>
                <c:ptCount val="1"/>
                <c:pt idx="0">
                  <c:v>Jalisco</c:v>
                </c:pt>
              </c:strCache>
            </c:strRef>
          </c:tx>
          <c:spPr>
            <a:solidFill>
              <a:srgbClr val="7C878E"/>
            </a:solidFill>
          </c:spPr>
          <c:invertIfNegative val="0"/>
          <c:dPt>
            <c:idx val="12"/>
            <c:invertIfNegative val="0"/>
            <c:bubble3D val="0"/>
            <c:extLst>
              <c:ext xmlns:c16="http://schemas.microsoft.com/office/drawing/2014/chart" uri="{C3380CC4-5D6E-409C-BE32-E72D297353CC}">
                <c16:uniqueId val="{00000000-5EA1-4222-A0DD-64B972B0154B}"/>
              </c:ext>
            </c:extLst>
          </c:dPt>
          <c:dPt>
            <c:idx val="13"/>
            <c:invertIfNegative val="0"/>
            <c:bubble3D val="0"/>
            <c:spPr>
              <a:solidFill>
                <a:srgbClr val="FBBB27"/>
              </a:solidFill>
            </c:spPr>
            <c:extLst>
              <c:ext xmlns:c16="http://schemas.microsoft.com/office/drawing/2014/chart" uri="{C3380CC4-5D6E-409C-BE32-E72D297353CC}">
                <c16:uniqueId val="{00000002-5EA1-4222-A0DD-64B972B0154B}"/>
              </c:ext>
            </c:extLst>
          </c:dPt>
          <c:dLbls>
            <c:dLbl>
              <c:idx val="2"/>
              <c:layout>
                <c:manualLayout>
                  <c:x val="6.5359477124183009E-3"/>
                  <c:y val="7.67068447167983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EA1-4222-A0DD-64B972B0154B}"/>
                </c:ext>
              </c:extLst>
            </c:dLbl>
            <c:numFmt formatCode="0.0%" sourceLinked="0"/>
            <c:spPr>
              <a:noFill/>
              <a:ln>
                <a:noFill/>
              </a:ln>
              <a:effectLst/>
            </c:spPr>
            <c:txPr>
              <a:bodyPr/>
              <a:lstStyle/>
              <a:p>
                <a:pPr>
                  <a:defRPr sz="700">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'F69 Porcino'!$G$20:$H$33</c:f>
              <c:multiLvlStrCache>
                <c:ptCount val="14"/>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lvl>
                <c:lvl>
                  <c:pt idx="0">
                    <c:v>2017 - 2018</c:v>
                  </c:pt>
                  <c:pt idx="12">
                    <c:v>2018 - 2019</c:v>
                  </c:pt>
                </c:lvl>
              </c:multiLvlStrCache>
            </c:multiLvlStrRef>
          </c:cat>
          <c:val>
            <c:numRef>
              <c:f>'F69 Porcino'!$J$20:$J$33</c:f>
              <c:numCache>
                <c:formatCode>0.0%</c:formatCode>
                <c:ptCount val="14"/>
                <c:pt idx="0">
                  <c:v>9.4771241830065467E-2</c:v>
                </c:pt>
                <c:pt idx="1">
                  <c:v>-5.4909260120986514E-2</c:v>
                </c:pt>
                <c:pt idx="2">
                  <c:v>-2.7027027027026751E-3</c:v>
                </c:pt>
                <c:pt idx="3">
                  <c:v>0.17503030303030309</c:v>
                </c:pt>
                <c:pt idx="4">
                  <c:v>3.1399046104928496E-2</c:v>
                </c:pt>
                <c:pt idx="5">
                  <c:v>5.3224155578300847E-2</c:v>
                </c:pt>
                <c:pt idx="6">
                  <c:v>5.0827878321139774E-2</c:v>
                </c:pt>
                <c:pt idx="7">
                  <c:v>6.5761804626266462E-2</c:v>
                </c:pt>
                <c:pt idx="8">
                  <c:v>-2.9182879377431803E-3</c:v>
                </c:pt>
                <c:pt idx="9">
                  <c:v>0.11710474695959205</c:v>
                </c:pt>
                <c:pt idx="10">
                  <c:v>7.6780758556891815E-2</c:v>
                </c:pt>
                <c:pt idx="11">
                  <c:v>4.9596835539327477E-2</c:v>
                </c:pt>
                <c:pt idx="12">
                  <c:v>0.13970149253731345</c:v>
                </c:pt>
                <c:pt idx="13">
                  <c:v>0.33948793697685864</c:v>
                </c:pt>
              </c:numCache>
            </c:numRef>
          </c:val>
          <c:extLst>
            <c:ext xmlns:c16="http://schemas.microsoft.com/office/drawing/2014/chart" uri="{C3380CC4-5D6E-409C-BE32-E72D297353CC}">
              <c16:uniqueId val="{00000004-5EA1-4222-A0DD-64B972B0154B}"/>
            </c:ext>
          </c:extLst>
        </c:ser>
        <c:dLbls>
          <c:showLegendKey val="0"/>
          <c:showVal val="0"/>
          <c:showCatName val="0"/>
          <c:showSerName val="0"/>
          <c:showPercent val="0"/>
          <c:showBubbleSize val="0"/>
        </c:dLbls>
        <c:gapWidth val="150"/>
        <c:axId val="126019456"/>
        <c:axId val="126020992"/>
      </c:barChart>
      <c:catAx>
        <c:axId val="126019456"/>
        <c:scaling>
          <c:orientation val="minMax"/>
        </c:scaling>
        <c:delete val="0"/>
        <c:axPos val="b"/>
        <c:numFmt formatCode="General" sourceLinked="0"/>
        <c:majorTickMark val="none"/>
        <c:minorTickMark val="none"/>
        <c:tickLblPos val="low"/>
        <c:txPr>
          <a:bodyPr/>
          <a:lstStyle/>
          <a:p>
            <a:pPr>
              <a:defRPr sz="600">
                <a:latin typeface="Arial" panose="020B0604020202020204" pitchFamily="34" charset="0"/>
                <a:cs typeface="Arial" panose="020B0604020202020204" pitchFamily="34" charset="0"/>
              </a:defRPr>
            </a:pPr>
            <a:endParaRPr lang="es-MX"/>
          </a:p>
        </c:txPr>
        <c:crossAx val="126020992"/>
        <c:crosses val="autoZero"/>
        <c:auto val="1"/>
        <c:lblAlgn val="ctr"/>
        <c:lblOffset val="100"/>
        <c:noMultiLvlLbl val="0"/>
      </c:catAx>
      <c:valAx>
        <c:axId val="126020992"/>
        <c:scaling>
          <c:orientation val="minMax"/>
        </c:scaling>
        <c:delete val="1"/>
        <c:axPos val="l"/>
        <c:numFmt formatCode="0.0%" sourceLinked="1"/>
        <c:majorTickMark val="none"/>
        <c:minorTickMark val="none"/>
        <c:tickLblPos val="nextTo"/>
        <c:crossAx val="126019456"/>
        <c:crosses val="autoZero"/>
        <c:crossBetween val="between"/>
      </c:valAx>
    </c:plotArea>
    <c:plotVisOnly val="1"/>
    <c:dispBlanksAs val="zero"/>
    <c:showDLblsOverMax val="0"/>
  </c:chart>
  <c:spPr>
    <a:ln>
      <a:noFill/>
    </a:ln>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CA82-4073-9A73-5461CE8C7015}"/>
              </c:ext>
            </c:extLst>
          </c:dPt>
          <c:dPt>
            <c:idx val="1"/>
            <c:invertIfNegative val="0"/>
            <c:bubble3D val="0"/>
            <c:spPr>
              <a:solidFill>
                <a:srgbClr val="7C878E"/>
              </a:solidFill>
              <a:ln>
                <a:noFill/>
              </a:ln>
              <a:effectLst/>
            </c:spPr>
            <c:extLst>
              <c:ext xmlns:c16="http://schemas.microsoft.com/office/drawing/2014/chart" uri="{C3380CC4-5D6E-409C-BE32-E72D297353CC}">
                <c16:uniqueId val="{00000003-CA82-4073-9A73-5461CE8C7015}"/>
              </c:ext>
            </c:extLst>
          </c:dPt>
          <c:dPt>
            <c:idx val="2"/>
            <c:invertIfNegative val="0"/>
            <c:bubble3D val="0"/>
            <c:spPr>
              <a:solidFill>
                <a:srgbClr val="7C878E"/>
              </a:solidFill>
              <a:ln>
                <a:noFill/>
              </a:ln>
              <a:effectLst/>
            </c:spPr>
            <c:extLst>
              <c:ext xmlns:c16="http://schemas.microsoft.com/office/drawing/2014/chart" uri="{C3380CC4-5D6E-409C-BE32-E72D297353CC}">
                <c16:uniqueId val="{00000005-CA82-4073-9A73-5461CE8C7015}"/>
              </c:ext>
            </c:extLst>
          </c:dPt>
          <c:dPt>
            <c:idx val="3"/>
            <c:invertIfNegative val="0"/>
            <c:bubble3D val="0"/>
            <c:spPr>
              <a:solidFill>
                <a:srgbClr val="7C878E"/>
              </a:solidFill>
              <a:ln>
                <a:noFill/>
              </a:ln>
              <a:effectLst/>
            </c:spPr>
            <c:extLst>
              <c:ext xmlns:c16="http://schemas.microsoft.com/office/drawing/2014/chart" uri="{C3380CC4-5D6E-409C-BE32-E72D297353CC}">
                <c16:uniqueId val="{00000007-CA82-4073-9A73-5461CE8C7015}"/>
              </c:ext>
            </c:extLst>
          </c:dPt>
          <c:dPt>
            <c:idx val="4"/>
            <c:invertIfNegative val="0"/>
            <c:bubble3D val="0"/>
            <c:spPr>
              <a:solidFill>
                <a:srgbClr val="7C878E"/>
              </a:solidFill>
              <a:ln>
                <a:noFill/>
              </a:ln>
              <a:effectLst/>
            </c:spPr>
            <c:extLst>
              <c:ext xmlns:c16="http://schemas.microsoft.com/office/drawing/2014/chart" uri="{C3380CC4-5D6E-409C-BE32-E72D297353CC}">
                <c16:uniqueId val="{00000009-CA82-4073-9A73-5461CE8C7015}"/>
              </c:ext>
            </c:extLst>
          </c:dPt>
          <c:dPt>
            <c:idx val="5"/>
            <c:invertIfNegative val="0"/>
            <c:bubble3D val="0"/>
            <c:spPr>
              <a:solidFill>
                <a:srgbClr val="7C878E"/>
              </a:solidFill>
              <a:ln>
                <a:noFill/>
              </a:ln>
              <a:effectLst/>
            </c:spPr>
            <c:extLst>
              <c:ext xmlns:c16="http://schemas.microsoft.com/office/drawing/2014/chart" uri="{C3380CC4-5D6E-409C-BE32-E72D297353CC}">
                <c16:uniqueId val="{0000000B-CA82-4073-9A73-5461CE8C7015}"/>
              </c:ext>
            </c:extLst>
          </c:dPt>
          <c:dPt>
            <c:idx val="6"/>
            <c:invertIfNegative val="0"/>
            <c:bubble3D val="0"/>
            <c:spPr>
              <a:solidFill>
                <a:srgbClr val="7C878E"/>
              </a:solidFill>
              <a:ln>
                <a:noFill/>
              </a:ln>
              <a:effectLst/>
            </c:spPr>
            <c:extLst>
              <c:ext xmlns:c16="http://schemas.microsoft.com/office/drawing/2014/chart" uri="{C3380CC4-5D6E-409C-BE32-E72D297353CC}">
                <c16:uniqueId val="{0000000D-CA82-4073-9A73-5461CE8C7015}"/>
              </c:ext>
            </c:extLst>
          </c:dPt>
          <c:dPt>
            <c:idx val="7"/>
            <c:invertIfNegative val="0"/>
            <c:bubble3D val="0"/>
            <c:spPr>
              <a:solidFill>
                <a:srgbClr val="7C878E"/>
              </a:solidFill>
              <a:ln>
                <a:noFill/>
              </a:ln>
              <a:effectLst/>
            </c:spPr>
            <c:extLst>
              <c:ext xmlns:c16="http://schemas.microsoft.com/office/drawing/2014/chart" uri="{C3380CC4-5D6E-409C-BE32-E72D297353CC}">
                <c16:uniqueId val="{0000000F-CA82-4073-9A73-5461CE8C7015}"/>
              </c:ext>
            </c:extLst>
          </c:dPt>
          <c:dPt>
            <c:idx val="8"/>
            <c:invertIfNegative val="0"/>
            <c:bubble3D val="0"/>
            <c:spPr>
              <a:solidFill>
                <a:srgbClr val="7C878E"/>
              </a:solidFill>
              <a:ln>
                <a:noFill/>
              </a:ln>
              <a:effectLst/>
            </c:spPr>
            <c:extLst>
              <c:ext xmlns:c16="http://schemas.microsoft.com/office/drawing/2014/chart" uri="{C3380CC4-5D6E-409C-BE32-E72D297353CC}">
                <c16:uniqueId val="{00000011-CA82-4073-9A73-5461CE8C7015}"/>
              </c:ext>
            </c:extLst>
          </c:dPt>
          <c:dPt>
            <c:idx val="9"/>
            <c:invertIfNegative val="0"/>
            <c:bubble3D val="0"/>
            <c:spPr>
              <a:solidFill>
                <a:srgbClr val="7C878E"/>
              </a:solidFill>
              <a:ln>
                <a:noFill/>
              </a:ln>
              <a:effectLst/>
            </c:spPr>
            <c:extLst>
              <c:ext xmlns:c16="http://schemas.microsoft.com/office/drawing/2014/chart" uri="{C3380CC4-5D6E-409C-BE32-E72D297353CC}">
                <c16:uniqueId val="{00000013-CA82-4073-9A73-5461CE8C7015}"/>
              </c:ext>
            </c:extLst>
          </c:dPt>
          <c:dPt>
            <c:idx val="10"/>
            <c:invertIfNegative val="0"/>
            <c:bubble3D val="0"/>
            <c:spPr>
              <a:solidFill>
                <a:srgbClr val="7C878E"/>
              </a:solidFill>
              <a:ln>
                <a:noFill/>
              </a:ln>
              <a:effectLst/>
            </c:spPr>
            <c:extLst>
              <c:ext xmlns:c16="http://schemas.microsoft.com/office/drawing/2014/chart" uri="{C3380CC4-5D6E-409C-BE32-E72D297353CC}">
                <c16:uniqueId val="{00000015-CA82-4073-9A73-5461CE8C7015}"/>
              </c:ext>
            </c:extLst>
          </c:dPt>
          <c:dPt>
            <c:idx val="11"/>
            <c:invertIfNegative val="0"/>
            <c:bubble3D val="0"/>
            <c:spPr>
              <a:solidFill>
                <a:srgbClr val="7C878E"/>
              </a:solidFill>
              <a:ln>
                <a:noFill/>
              </a:ln>
              <a:effectLst/>
            </c:spPr>
            <c:extLst>
              <c:ext xmlns:c16="http://schemas.microsoft.com/office/drawing/2014/chart" uri="{C3380CC4-5D6E-409C-BE32-E72D297353CC}">
                <c16:uniqueId val="{00000017-CA82-4073-9A73-5461CE8C7015}"/>
              </c:ext>
            </c:extLst>
          </c:dPt>
          <c:dPt>
            <c:idx val="12"/>
            <c:invertIfNegative val="0"/>
            <c:bubble3D val="0"/>
            <c:spPr>
              <a:solidFill>
                <a:srgbClr val="7C878E"/>
              </a:solidFill>
              <a:ln>
                <a:noFill/>
              </a:ln>
              <a:effectLst/>
            </c:spPr>
            <c:extLst>
              <c:ext xmlns:c16="http://schemas.microsoft.com/office/drawing/2014/chart" uri="{C3380CC4-5D6E-409C-BE32-E72D297353CC}">
                <c16:uniqueId val="{00000019-CA82-4073-9A73-5461CE8C7015}"/>
              </c:ext>
            </c:extLst>
          </c:dPt>
          <c:dPt>
            <c:idx val="13"/>
            <c:invertIfNegative val="0"/>
            <c:bubble3D val="0"/>
            <c:spPr>
              <a:solidFill>
                <a:srgbClr val="7C878E"/>
              </a:solidFill>
              <a:ln>
                <a:noFill/>
              </a:ln>
              <a:effectLst/>
            </c:spPr>
            <c:extLst>
              <c:ext xmlns:c16="http://schemas.microsoft.com/office/drawing/2014/chart" uri="{C3380CC4-5D6E-409C-BE32-E72D297353CC}">
                <c16:uniqueId val="{0000001B-CA82-4073-9A73-5461CE8C7015}"/>
              </c:ext>
            </c:extLst>
          </c:dPt>
          <c:dPt>
            <c:idx val="14"/>
            <c:invertIfNegative val="0"/>
            <c:bubble3D val="0"/>
            <c:spPr>
              <a:solidFill>
                <a:srgbClr val="7C878E"/>
              </a:solidFill>
              <a:ln>
                <a:noFill/>
              </a:ln>
              <a:effectLst/>
            </c:spPr>
            <c:extLst>
              <c:ext xmlns:c16="http://schemas.microsoft.com/office/drawing/2014/chart" uri="{C3380CC4-5D6E-409C-BE32-E72D297353CC}">
                <c16:uniqueId val="{0000001D-CA82-4073-9A73-5461CE8C7015}"/>
              </c:ext>
            </c:extLst>
          </c:dPt>
          <c:dPt>
            <c:idx val="15"/>
            <c:invertIfNegative val="0"/>
            <c:bubble3D val="0"/>
            <c:spPr>
              <a:solidFill>
                <a:srgbClr val="7C878E"/>
              </a:solidFill>
              <a:ln>
                <a:noFill/>
              </a:ln>
              <a:effectLst/>
            </c:spPr>
            <c:extLst>
              <c:ext xmlns:c16="http://schemas.microsoft.com/office/drawing/2014/chart" uri="{C3380CC4-5D6E-409C-BE32-E72D297353CC}">
                <c16:uniqueId val="{0000001F-CA82-4073-9A73-5461CE8C7015}"/>
              </c:ext>
            </c:extLst>
          </c:dPt>
          <c:dPt>
            <c:idx val="16"/>
            <c:invertIfNegative val="0"/>
            <c:bubble3D val="0"/>
            <c:spPr>
              <a:solidFill>
                <a:srgbClr val="7C878E"/>
              </a:solidFill>
              <a:ln>
                <a:noFill/>
              </a:ln>
              <a:effectLst/>
            </c:spPr>
            <c:extLst>
              <c:ext xmlns:c16="http://schemas.microsoft.com/office/drawing/2014/chart" uri="{C3380CC4-5D6E-409C-BE32-E72D297353CC}">
                <c16:uniqueId val="{00000021-CA82-4073-9A73-5461CE8C7015}"/>
              </c:ext>
            </c:extLst>
          </c:dPt>
          <c:dPt>
            <c:idx val="17"/>
            <c:invertIfNegative val="0"/>
            <c:bubble3D val="0"/>
            <c:spPr>
              <a:solidFill>
                <a:srgbClr val="7C878E"/>
              </a:solidFill>
              <a:ln>
                <a:noFill/>
              </a:ln>
              <a:effectLst/>
            </c:spPr>
            <c:extLst>
              <c:ext xmlns:c16="http://schemas.microsoft.com/office/drawing/2014/chart" uri="{C3380CC4-5D6E-409C-BE32-E72D297353CC}">
                <c16:uniqueId val="{00000023-CA82-4073-9A73-5461CE8C7015}"/>
              </c:ext>
            </c:extLst>
          </c:dPt>
          <c:dPt>
            <c:idx val="29"/>
            <c:invertIfNegative val="0"/>
            <c:bubble3D val="0"/>
            <c:spPr>
              <a:solidFill>
                <a:srgbClr val="FBBB27"/>
              </a:solidFill>
              <a:ln>
                <a:noFill/>
              </a:ln>
              <a:effectLst/>
            </c:spPr>
            <c:extLst>
              <c:ext xmlns:c16="http://schemas.microsoft.com/office/drawing/2014/chart" uri="{C3380CC4-5D6E-409C-BE32-E72D297353CC}">
                <c16:uniqueId val="{00000025-CA82-4073-9A73-5461CE8C7015}"/>
              </c:ext>
            </c:extLst>
          </c:dPt>
          <c:dLbls>
            <c:dLbl>
              <c:idx val="31"/>
              <c:layout>
                <c:manualLayout>
                  <c:x val="-1.5669334656024605E-16"/>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CA82-4073-9A73-5461CE8C701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'F70'!$A$6:$A$37</c:f>
              <c:strCache>
                <c:ptCount val="32"/>
                <c:pt idx="0">
                  <c:v>Tlaxcala</c:v>
                </c:pt>
                <c:pt idx="1">
                  <c:v>Campeche</c:v>
                </c:pt>
                <c:pt idx="2">
                  <c:v>Tabasco</c:v>
                </c:pt>
                <c:pt idx="3">
                  <c:v>Nayarit</c:v>
                </c:pt>
                <c:pt idx="4">
                  <c:v>Guerrero</c:v>
                </c:pt>
                <c:pt idx="5">
                  <c:v>Colima</c:v>
                </c:pt>
                <c:pt idx="6">
                  <c:v>Oaxaca</c:v>
                </c:pt>
                <c:pt idx="7">
                  <c:v>Baja California Sur</c:v>
                </c:pt>
                <c:pt idx="8">
                  <c:v>Morelos</c:v>
                </c:pt>
                <c:pt idx="9">
                  <c:v>Chiapas</c:v>
                </c:pt>
                <c:pt idx="10">
                  <c:v>Zacatecas</c:v>
                </c:pt>
                <c:pt idx="11">
                  <c:v>Hidalgo</c:v>
                </c:pt>
                <c:pt idx="12">
                  <c:v>Durango</c:v>
                </c:pt>
                <c:pt idx="13">
                  <c:v>Yucatán</c:v>
                </c:pt>
                <c:pt idx="14">
                  <c:v>Aguascalientes</c:v>
                </c:pt>
                <c:pt idx="15">
                  <c:v>Quintana Roo</c:v>
                </c:pt>
                <c:pt idx="16">
                  <c:v>Michoacán</c:v>
                </c:pt>
                <c:pt idx="17">
                  <c:v>Querétaro</c:v>
                </c:pt>
                <c:pt idx="18">
                  <c:v>San Luis Potosí</c:v>
                </c:pt>
                <c:pt idx="19">
                  <c:v>Puebla</c:v>
                </c:pt>
                <c:pt idx="20">
                  <c:v>Sinaloa</c:v>
                </c:pt>
                <c:pt idx="21">
                  <c:v>Veracruz</c:v>
                </c:pt>
                <c:pt idx="22">
                  <c:v>Sonora</c:v>
                </c:pt>
                <c:pt idx="23">
                  <c:v>Coahuila</c:v>
                </c:pt>
                <c:pt idx="24">
                  <c:v>Tamaulipas</c:v>
                </c:pt>
                <c:pt idx="25">
                  <c:v>Baja California</c:v>
                </c:pt>
                <c:pt idx="26">
                  <c:v>Guanajuato</c:v>
                </c:pt>
                <c:pt idx="27">
                  <c:v>Chihuahua</c:v>
                </c:pt>
                <c:pt idx="28">
                  <c:v>Nuevo León</c:v>
                </c:pt>
                <c:pt idx="29">
                  <c:v>Jalisco</c:v>
                </c:pt>
                <c:pt idx="30">
                  <c:v>Ciudad de México</c:v>
                </c:pt>
                <c:pt idx="31">
                  <c:v>Estado de México</c:v>
                </c:pt>
              </c:strCache>
            </c:strRef>
          </c:cat>
          <c:val>
            <c:numRef>
              <c:f>'F70'!$B$6:$B$37</c:f>
              <c:numCache>
                <c:formatCode>#,##0</c:formatCode>
                <c:ptCount val="32"/>
                <c:pt idx="0">
                  <c:v>348932</c:v>
                </c:pt>
                <c:pt idx="1">
                  <c:v>376062</c:v>
                </c:pt>
                <c:pt idx="2">
                  <c:v>518589</c:v>
                </c:pt>
                <c:pt idx="3">
                  <c:v>538409</c:v>
                </c:pt>
                <c:pt idx="4">
                  <c:v>538595</c:v>
                </c:pt>
                <c:pt idx="5">
                  <c:v>541844</c:v>
                </c:pt>
                <c:pt idx="6">
                  <c:v>621726</c:v>
                </c:pt>
                <c:pt idx="7">
                  <c:v>624019</c:v>
                </c:pt>
                <c:pt idx="8">
                  <c:v>655881</c:v>
                </c:pt>
                <c:pt idx="9">
                  <c:v>680940</c:v>
                </c:pt>
                <c:pt idx="10">
                  <c:v>686301</c:v>
                </c:pt>
                <c:pt idx="11">
                  <c:v>827425</c:v>
                </c:pt>
                <c:pt idx="12">
                  <c:v>905562</c:v>
                </c:pt>
                <c:pt idx="13">
                  <c:v>988761</c:v>
                </c:pt>
                <c:pt idx="14">
                  <c:v>1052625</c:v>
                </c:pt>
                <c:pt idx="15">
                  <c:v>1223990</c:v>
                </c:pt>
                <c:pt idx="16">
                  <c:v>1447699</c:v>
                </c:pt>
                <c:pt idx="17">
                  <c:v>1682244</c:v>
                </c:pt>
                <c:pt idx="18">
                  <c:v>1732845</c:v>
                </c:pt>
                <c:pt idx="19">
                  <c:v>1894485</c:v>
                </c:pt>
                <c:pt idx="20">
                  <c:v>1965136</c:v>
                </c:pt>
                <c:pt idx="21">
                  <c:v>2078566</c:v>
                </c:pt>
                <c:pt idx="22">
                  <c:v>2468867</c:v>
                </c:pt>
                <c:pt idx="23">
                  <c:v>2688021</c:v>
                </c:pt>
                <c:pt idx="24">
                  <c:v>2989691</c:v>
                </c:pt>
                <c:pt idx="25">
                  <c:v>3314743</c:v>
                </c:pt>
                <c:pt idx="26">
                  <c:v>3706153</c:v>
                </c:pt>
                <c:pt idx="27">
                  <c:v>3974261</c:v>
                </c:pt>
                <c:pt idx="28">
                  <c:v>4473810</c:v>
                </c:pt>
                <c:pt idx="29">
                  <c:v>6101369</c:v>
                </c:pt>
                <c:pt idx="30">
                  <c:v>6558337</c:v>
                </c:pt>
                <c:pt idx="31">
                  <c:v>7305134</c:v>
                </c:pt>
              </c:numCache>
            </c:numRef>
          </c:val>
          <c:extLst>
            <c:ext xmlns:c16="http://schemas.microsoft.com/office/drawing/2014/chart" uri="{C3380CC4-5D6E-409C-BE32-E72D297353CC}">
              <c16:uniqueId val="{00000027-CA82-4073-9A73-5461CE8C7015}"/>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'F71'!$B$5</c:f>
              <c:strCache>
                <c:ptCount val="1"/>
                <c:pt idx="0">
                  <c:v>Cifras originales</c:v>
                </c:pt>
              </c:strCache>
            </c:strRef>
          </c:tx>
          <c:spPr>
            <a:solidFill>
              <a:srgbClr val="7C878E"/>
            </a:solidFill>
            <a:ln>
              <a:noFill/>
            </a:ln>
            <a:effectLst/>
          </c:spPr>
          <c:invertIfNegative val="0"/>
          <c:dPt>
            <c:idx val="10"/>
            <c:invertIfNegative val="0"/>
            <c:bubble3D val="0"/>
            <c:extLst>
              <c:ext xmlns:c16="http://schemas.microsoft.com/office/drawing/2014/chart" uri="{C3380CC4-5D6E-409C-BE32-E72D297353CC}">
                <c16:uniqueId val="{00000000-06C4-489D-A77D-85108DFD7510}"/>
              </c:ext>
            </c:extLst>
          </c:dPt>
          <c:dPt>
            <c:idx val="11"/>
            <c:invertIfNegative val="0"/>
            <c:bubble3D val="0"/>
            <c:spPr>
              <a:solidFill>
                <a:srgbClr val="7C878E"/>
              </a:solidFill>
              <a:ln>
                <a:noFill/>
              </a:ln>
              <a:effectLst/>
            </c:spPr>
            <c:extLst>
              <c:ext xmlns:c16="http://schemas.microsoft.com/office/drawing/2014/chart" uri="{C3380CC4-5D6E-409C-BE32-E72D297353CC}">
                <c16:uniqueId val="{00000002-06C4-489D-A77D-85108DFD7510}"/>
              </c:ext>
            </c:extLst>
          </c:dPt>
          <c:dPt>
            <c:idx val="21"/>
            <c:invertIfNegative val="0"/>
            <c:bubble3D val="0"/>
            <c:spPr>
              <a:solidFill>
                <a:srgbClr val="393D3F"/>
              </a:solidFill>
              <a:ln>
                <a:noFill/>
              </a:ln>
              <a:effectLst/>
            </c:spPr>
            <c:extLst>
              <c:ext xmlns:c16="http://schemas.microsoft.com/office/drawing/2014/chart" uri="{C3380CC4-5D6E-409C-BE32-E72D297353CC}">
                <c16:uniqueId val="{00000004-06C4-489D-A77D-85108DFD7510}"/>
              </c:ext>
            </c:extLst>
          </c:dPt>
          <c:dPt>
            <c:idx val="22"/>
            <c:invertIfNegative val="0"/>
            <c:bubble3D val="0"/>
            <c:extLst>
              <c:ext xmlns:c16="http://schemas.microsoft.com/office/drawing/2014/chart" uri="{C3380CC4-5D6E-409C-BE32-E72D297353CC}">
                <c16:uniqueId val="{00000005-06C4-489D-A77D-85108DFD7510}"/>
              </c:ext>
            </c:extLst>
          </c:dPt>
          <c:dPt>
            <c:idx val="23"/>
            <c:invertIfNegative val="0"/>
            <c:bubble3D val="0"/>
            <c:spPr>
              <a:solidFill>
                <a:srgbClr val="7C878E"/>
              </a:solidFill>
              <a:ln>
                <a:noFill/>
              </a:ln>
              <a:effectLst/>
            </c:spPr>
            <c:extLst>
              <c:ext xmlns:c16="http://schemas.microsoft.com/office/drawing/2014/chart" uri="{C3380CC4-5D6E-409C-BE32-E72D297353CC}">
                <c16:uniqueId val="{00000007-06C4-489D-A77D-85108DFD7510}"/>
              </c:ext>
            </c:extLst>
          </c:dPt>
          <c:dPt>
            <c:idx val="34"/>
            <c:invertIfNegative val="0"/>
            <c:bubble3D val="0"/>
            <c:extLst>
              <c:ext xmlns:c16="http://schemas.microsoft.com/office/drawing/2014/chart" uri="{C3380CC4-5D6E-409C-BE32-E72D297353CC}">
                <c16:uniqueId val="{00000008-06C4-489D-A77D-85108DFD7510}"/>
              </c:ext>
            </c:extLst>
          </c:dPt>
          <c:dPt>
            <c:idx val="35"/>
            <c:invertIfNegative val="0"/>
            <c:bubble3D val="0"/>
            <c:spPr>
              <a:solidFill>
                <a:srgbClr val="7C878E"/>
              </a:solidFill>
              <a:ln>
                <a:noFill/>
              </a:ln>
              <a:effectLst/>
            </c:spPr>
            <c:extLst>
              <c:ext xmlns:c16="http://schemas.microsoft.com/office/drawing/2014/chart" uri="{C3380CC4-5D6E-409C-BE32-E72D297353CC}">
                <c16:uniqueId val="{0000000A-06C4-489D-A77D-85108DFD7510}"/>
              </c:ext>
            </c:extLst>
          </c:dPt>
          <c:dPt>
            <c:idx val="46"/>
            <c:invertIfNegative val="0"/>
            <c:bubble3D val="0"/>
            <c:extLst>
              <c:ext xmlns:c16="http://schemas.microsoft.com/office/drawing/2014/chart" uri="{C3380CC4-5D6E-409C-BE32-E72D297353CC}">
                <c16:uniqueId val="{0000000B-06C4-489D-A77D-85108DFD7510}"/>
              </c:ext>
            </c:extLst>
          </c:dPt>
          <c:dPt>
            <c:idx val="47"/>
            <c:invertIfNegative val="0"/>
            <c:bubble3D val="0"/>
            <c:spPr>
              <a:solidFill>
                <a:srgbClr val="7C878E"/>
              </a:solidFill>
              <a:ln>
                <a:noFill/>
              </a:ln>
              <a:effectLst/>
            </c:spPr>
            <c:extLst>
              <c:ext xmlns:c16="http://schemas.microsoft.com/office/drawing/2014/chart" uri="{C3380CC4-5D6E-409C-BE32-E72D297353CC}">
                <c16:uniqueId val="{0000000D-06C4-489D-A77D-85108DFD7510}"/>
              </c:ext>
            </c:extLst>
          </c:dPt>
          <c:dPt>
            <c:idx val="58"/>
            <c:invertIfNegative val="0"/>
            <c:bubble3D val="0"/>
            <c:extLst>
              <c:ext xmlns:c16="http://schemas.microsoft.com/office/drawing/2014/chart" uri="{C3380CC4-5D6E-409C-BE32-E72D297353CC}">
                <c16:uniqueId val="{0000000E-06C4-489D-A77D-85108DFD7510}"/>
              </c:ext>
            </c:extLst>
          </c:dPt>
          <c:dPt>
            <c:idx val="59"/>
            <c:invertIfNegative val="0"/>
            <c:bubble3D val="0"/>
            <c:spPr>
              <a:solidFill>
                <a:srgbClr val="7C878E"/>
              </a:solidFill>
              <a:ln>
                <a:noFill/>
              </a:ln>
              <a:effectLst/>
            </c:spPr>
            <c:extLst>
              <c:ext xmlns:c16="http://schemas.microsoft.com/office/drawing/2014/chart" uri="{C3380CC4-5D6E-409C-BE32-E72D297353CC}">
                <c16:uniqueId val="{00000010-06C4-489D-A77D-85108DFD7510}"/>
              </c:ext>
            </c:extLst>
          </c:dPt>
          <c:dPt>
            <c:idx val="70"/>
            <c:invertIfNegative val="0"/>
            <c:bubble3D val="0"/>
            <c:extLst>
              <c:ext xmlns:c16="http://schemas.microsoft.com/office/drawing/2014/chart" uri="{C3380CC4-5D6E-409C-BE32-E72D297353CC}">
                <c16:uniqueId val="{00000011-06C4-489D-A77D-85108DFD7510}"/>
              </c:ext>
            </c:extLst>
          </c:dPt>
          <c:dPt>
            <c:idx val="71"/>
            <c:invertIfNegative val="0"/>
            <c:bubble3D val="0"/>
            <c:spPr>
              <a:solidFill>
                <a:srgbClr val="7C878E"/>
              </a:solidFill>
              <a:ln>
                <a:noFill/>
              </a:ln>
              <a:effectLst/>
            </c:spPr>
            <c:extLst>
              <c:ext xmlns:c16="http://schemas.microsoft.com/office/drawing/2014/chart" uri="{C3380CC4-5D6E-409C-BE32-E72D297353CC}">
                <c16:uniqueId val="{00000013-06C4-489D-A77D-85108DFD7510}"/>
              </c:ext>
            </c:extLst>
          </c:dPt>
          <c:cat>
            <c:numRef>
              <c:f>'F71'!$A$6:$A$27</c:f>
              <c:numCache>
                <c:formatCode>General</c:formatCode>
                <c:ptCount val="22"/>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numCache>
            </c:numRef>
          </c:cat>
          <c:val>
            <c:numRef>
              <c:f>'F71'!$B$6:$B$27</c:f>
              <c:numCache>
                <c:formatCode>#,##0</c:formatCode>
                <c:ptCount val="22"/>
                <c:pt idx="0">
                  <c:v>3468195</c:v>
                </c:pt>
                <c:pt idx="1">
                  <c:v>3921496</c:v>
                </c:pt>
                <c:pt idx="2">
                  <c:v>4108940</c:v>
                </c:pt>
                <c:pt idx="3">
                  <c:v>4180531</c:v>
                </c:pt>
                <c:pt idx="4">
                  <c:v>4077289</c:v>
                </c:pt>
                <c:pt idx="5">
                  <c:v>3955168</c:v>
                </c:pt>
                <c:pt idx="6">
                  <c:v>3792837</c:v>
                </c:pt>
                <c:pt idx="7">
                  <c:v>3814886</c:v>
                </c:pt>
                <c:pt idx="8">
                  <c:v>3744629</c:v>
                </c:pt>
                <c:pt idx="9">
                  <c:v>4039393</c:v>
                </c:pt>
                <c:pt idx="10">
                  <c:v>4463731</c:v>
                </c:pt>
                <c:pt idx="11">
                  <c:v>4632201</c:v>
                </c:pt>
                <c:pt idx="12">
                  <c:v>5046701</c:v>
                </c:pt>
                <c:pt idx="13">
                  <c:v>5146677</c:v>
                </c:pt>
                <c:pt idx="14">
                  <c:v>5291816</c:v>
                </c:pt>
                <c:pt idx="15">
                  <c:v>5457193</c:v>
                </c:pt>
                <c:pt idx="16">
                  <c:v>5333950</c:v>
                </c:pt>
                <c:pt idx="17">
                  <c:v>5273118</c:v>
                </c:pt>
                <c:pt idx="18">
                  <c:v>5535687</c:v>
                </c:pt>
                <c:pt idx="19">
                  <c:v>5711754</c:v>
                </c:pt>
                <c:pt idx="20">
                  <c:v>6080996</c:v>
                </c:pt>
                <c:pt idx="21">
                  <c:v>6101369</c:v>
                </c:pt>
              </c:numCache>
            </c:numRef>
          </c:val>
          <c:extLst>
            <c:ext xmlns:c16="http://schemas.microsoft.com/office/drawing/2014/chart" uri="{C3380CC4-5D6E-409C-BE32-E72D297353CC}">
              <c16:uniqueId val="{00000014-06C4-489D-A77D-85108DFD7510}"/>
            </c:ext>
          </c:extLst>
        </c:ser>
        <c:dLbls>
          <c:showLegendKey val="0"/>
          <c:showVal val="0"/>
          <c:showCatName val="0"/>
          <c:showSerName val="0"/>
          <c:showPercent val="0"/>
          <c:showBubbleSize val="0"/>
        </c:dLbls>
        <c:gapWidth val="50"/>
        <c:overlap val="-27"/>
        <c:axId val="112488832"/>
        <c:axId val="112490368"/>
      </c:barChart>
      <c:lineChart>
        <c:grouping val="standard"/>
        <c:varyColors val="0"/>
        <c:ser>
          <c:idx val="1"/>
          <c:order val="1"/>
          <c:tx>
            <c:strRef>
              <c:f>'F71'!$C$5</c:f>
              <c:strCache>
                <c:ptCount val="1"/>
                <c:pt idx="0">
                  <c:v>Por cada mil asegurados</c:v>
                </c:pt>
              </c:strCache>
            </c:strRef>
          </c:tx>
          <c:spPr>
            <a:ln w="28575" cap="rnd">
              <a:solidFill>
                <a:srgbClr val="FBBB27"/>
              </a:solidFill>
              <a:round/>
            </a:ln>
            <a:effectLst/>
          </c:spPr>
          <c:marker>
            <c:symbol val="none"/>
          </c:marker>
          <c:val>
            <c:numRef>
              <c:f>'F71'!$C$6:$C$27</c:f>
              <c:numCache>
                <c:formatCode>#,##0</c:formatCode>
                <c:ptCount val="22"/>
                <c:pt idx="0">
                  <c:v>4021.1935594953616</c:v>
                </c:pt>
                <c:pt idx="1">
                  <c:v>4233.5510477280332</c:v>
                </c:pt>
                <c:pt idx="2">
                  <c:v>4166.7706092862845</c:v>
                </c:pt>
                <c:pt idx="3">
                  <c:v>4042.2262295557503</c:v>
                </c:pt>
                <c:pt idx="4">
                  <c:v>4030.0447849856137</c:v>
                </c:pt>
                <c:pt idx="5">
                  <c:v>3841.1212684193606</c:v>
                </c:pt>
                <c:pt idx="6">
                  <c:v>3642.4721088735896</c:v>
                </c:pt>
                <c:pt idx="7">
                  <c:v>3589.1466231377512</c:v>
                </c:pt>
                <c:pt idx="8">
                  <c:v>3417.4242935862871</c:v>
                </c:pt>
                <c:pt idx="9">
                  <c:v>3521.2636959821052</c:v>
                </c:pt>
                <c:pt idx="10">
                  <c:v>3737.2599812790841</c:v>
                </c:pt>
                <c:pt idx="11">
                  <c:v>3845.4586207755337</c:v>
                </c:pt>
                <c:pt idx="12">
                  <c:v>4177.666907556918</c:v>
                </c:pt>
                <c:pt idx="13">
                  <c:v>4073.3913368321159</c:v>
                </c:pt>
                <c:pt idx="14">
                  <c:v>4044.858830129896</c:v>
                </c:pt>
                <c:pt idx="15">
                  <c:v>4043.3925063923652</c:v>
                </c:pt>
                <c:pt idx="16">
                  <c:v>3817.4683377610845</c:v>
                </c:pt>
                <c:pt idx="17">
                  <c:v>3603.4810775349547</c:v>
                </c:pt>
                <c:pt idx="18">
                  <c:v>3605.7117547247849</c:v>
                </c:pt>
                <c:pt idx="19">
                  <c:v>3516.5767064781799</c:v>
                </c:pt>
                <c:pt idx="20">
                  <c:v>3539.8505589486504</c:v>
                </c:pt>
                <c:pt idx="21">
                  <c:v>3464.7183418512209</c:v>
                </c:pt>
              </c:numCache>
            </c:numRef>
          </c:val>
          <c:smooth val="0"/>
          <c:extLst>
            <c:ext xmlns:c16="http://schemas.microsoft.com/office/drawing/2014/chart" uri="{C3380CC4-5D6E-409C-BE32-E72D297353CC}">
              <c16:uniqueId val="{00000015-06C4-489D-A77D-85108DFD7510}"/>
            </c:ext>
          </c:extLst>
        </c:ser>
        <c:dLbls>
          <c:showLegendKey val="0"/>
          <c:showVal val="0"/>
          <c:showCatName val="0"/>
          <c:showSerName val="0"/>
          <c:showPercent val="0"/>
          <c:showBubbleSize val="0"/>
        </c:dLbls>
        <c:marker val="1"/>
        <c:smooth val="0"/>
        <c:axId val="112501888"/>
        <c:axId val="112491904"/>
      </c:lineChart>
      <c:catAx>
        <c:axId val="112488832"/>
        <c:scaling>
          <c:orientation val="minMax"/>
        </c:scaling>
        <c:delete val="0"/>
        <c:axPos val="b"/>
        <c:numFmt formatCode="General" sourceLinked="1"/>
        <c:majorTickMark val="none"/>
        <c:minorTickMark val="none"/>
        <c:tickLblPos val="nextTo"/>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12490368"/>
        <c:crosses val="autoZero"/>
        <c:auto val="1"/>
        <c:lblAlgn val="ctr"/>
        <c:lblOffset val="100"/>
        <c:noMultiLvlLbl val="0"/>
      </c:catAx>
      <c:valAx>
        <c:axId val="112490368"/>
        <c:scaling>
          <c:orientation val="minMax"/>
        </c:scaling>
        <c:delete val="0"/>
        <c:axPos val="l"/>
        <c:majorGridlines>
          <c:spPr>
            <a:ln w="9525" cap="flat" cmpd="sng" algn="ctr">
              <a:solidFill>
                <a:srgbClr val="D9D9D9"/>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12488832"/>
        <c:crosses val="autoZero"/>
        <c:crossBetween val="between"/>
      </c:valAx>
      <c:valAx>
        <c:axId val="11249190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12501888"/>
        <c:crosses val="max"/>
        <c:crossBetween val="between"/>
      </c:valAx>
      <c:catAx>
        <c:axId val="112501888"/>
        <c:scaling>
          <c:orientation val="minMax"/>
        </c:scaling>
        <c:delete val="1"/>
        <c:axPos val="b"/>
        <c:numFmt formatCode="General" sourceLinked="1"/>
        <c:majorTickMark val="out"/>
        <c:minorTickMark val="none"/>
        <c:tickLblPos val="nextTo"/>
        <c:crossAx val="11249190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'F72'!$B$5</c:f>
              <c:strCache>
                <c:ptCount val="1"/>
                <c:pt idx="0">
                  <c:v>Cifras originales</c:v>
                </c:pt>
              </c:strCache>
            </c:strRef>
          </c:tx>
          <c:spPr>
            <a:solidFill>
              <a:srgbClr val="7C878E"/>
            </a:solidFill>
            <a:ln>
              <a:noFill/>
            </a:ln>
            <a:effectLst/>
          </c:spPr>
          <c:invertIfNegative val="0"/>
          <c:dPt>
            <c:idx val="10"/>
            <c:invertIfNegative val="0"/>
            <c:bubble3D val="0"/>
            <c:extLst>
              <c:ext xmlns:c16="http://schemas.microsoft.com/office/drawing/2014/chart" uri="{C3380CC4-5D6E-409C-BE32-E72D297353CC}">
                <c16:uniqueId val="{00000000-8BDC-4D4F-8A65-62E8FC836AE4}"/>
              </c:ext>
            </c:extLst>
          </c:dPt>
          <c:dPt>
            <c:idx val="11"/>
            <c:invertIfNegative val="0"/>
            <c:bubble3D val="0"/>
            <c:spPr>
              <a:solidFill>
                <a:srgbClr val="7C878E"/>
              </a:solidFill>
              <a:ln>
                <a:noFill/>
              </a:ln>
              <a:effectLst/>
            </c:spPr>
            <c:extLst>
              <c:ext xmlns:c16="http://schemas.microsoft.com/office/drawing/2014/chart" uri="{C3380CC4-5D6E-409C-BE32-E72D297353CC}">
                <c16:uniqueId val="{00000002-8BDC-4D4F-8A65-62E8FC836AE4}"/>
              </c:ext>
            </c:extLst>
          </c:dPt>
          <c:dPt>
            <c:idx val="21"/>
            <c:invertIfNegative val="0"/>
            <c:bubble3D val="0"/>
            <c:spPr>
              <a:solidFill>
                <a:srgbClr val="393D3F"/>
              </a:solidFill>
              <a:ln>
                <a:noFill/>
              </a:ln>
              <a:effectLst/>
            </c:spPr>
            <c:extLst>
              <c:ext xmlns:c16="http://schemas.microsoft.com/office/drawing/2014/chart" uri="{C3380CC4-5D6E-409C-BE32-E72D297353CC}">
                <c16:uniqueId val="{00000004-8BDC-4D4F-8A65-62E8FC836AE4}"/>
              </c:ext>
            </c:extLst>
          </c:dPt>
          <c:dPt>
            <c:idx val="22"/>
            <c:invertIfNegative val="0"/>
            <c:bubble3D val="0"/>
            <c:extLst>
              <c:ext xmlns:c16="http://schemas.microsoft.com/office/drawing/2014/chart" uri="{C3380CC4-5D6E-409C-BE32-E72D297353CC}">
                <c16:uniqueId val="{00000005-8BDC-4D4F-8A65-62E8FC836AE4}"/>
              </c:ext>
            </c:extLst>
          </c:dPt>
          <c:dPt>
            <c:idx val="23"/>
            <c:invertIfNegative val="0"/>
            <c:bubble3D val="0"/>
            <c:spPr>
              <a:solidFill>
                <a:srgbClr val="7C878E"/>
              </a:solidFill>
              <a:ln>
                <a:noFill/>
              </a:ln>
              <a:effectLst/>
            </c:spPr>
            <c:extLst>
              <c:ext xmlns:c16="http://schemas.microsoft.com/office/drawing/2014/chart" uri="{C3380CC4-5D6E-409C-BE32-E72D297353CC}">
                <c16:uniqueId val="{00000007-8BDC-4D4F-8A65-62E8FC836AE4}"/>
              </c:ext>
            </c:extLst>
          </c:dPt>
          <c:dPt>
            <c:idx val="34"/>
            <c:invertIfNegative val="0"/>
            <c:bubble3D val="0"/>
            <c:extLst>
              <c:ext xmlns:c16="http://schemas.microsoft.com/office/drawing/2014/chart" uri="{C3380CC4-5D6E-409C-BE32-E72D297353CC}">
                <c16:uniqueId val="{00000008-8BDC-4D4F-8A65-62E8FC836AE4}"/>
              </c:ext>
            </c:extLst>
          </c:dPt>
          <c:dPt>
            <c:idx val="35"/>
            <c:invertIfNegative val="0"/>
            <c:bubble3D val="0"/>
            <c:spPr>
              <a:solidFill>
                <a:srgbClr val="7C878E"/>
              </a:solidFill>
              <a:ln>
                <a:noFill/>
              </a:ln>
              <a:effectLst/>
            </c:spPr>
            <c:extLst>
              <c:ext xmlns:c16="http://schemas.microsoft.com/office/drawing/2014/chart" uri="{C3380CC4-5D6E-409C-BE32-E72D297353CC}">
                <c16:uniqueId val="{0000000A-8BDC-4D4F-8A65-62E8FC836AE4}"/>
              </c:ext>
            </c:extLst>
          </c:dPt>
          <c:dPt>
            <c:idx val="46"/>
            <c:invertIfNegative val="0"/>
            <c:bubble3D val="0"/>
            <c:extLst>
              <c:ext xmlns:c16="http://schemas.microsoft.com/office/drawing/2014/chart" uri="{C3380CC4-5D6E-409C-BE32-E72D297353CC}">
                <c16:uniqueId val="{0000000B-8BDC-4D4F-8A65-62E8FC836AE4}"/>
              </c:ext>
            </c:extLst>
          </c:dPt>
          <c:dPt>
            <c:idx val="47"/>
            <c:invertIfNegative val="0"/>
            <c:bubble3D val="0"/>
            <c:spPr>
              <a:solidFill>
                <a:srgbClr val="7C878E"/>
              </a:solidFill>
              <a:ln>
                <a:noFill/>
              </a:ln>
              <a:effectLst/>
            </c:spPr>
            <c:extLst>
              <c:ext xmlns:c16="http://schemas.microsoft.com/office/drawing/2014/chart" uri="{C3380CC4-5D6E-409C-BE32-E72D297353CC}">
                <c16:uniqueId val="{0000000D-8BDC-4D4F-8A65-62E8FC836AE4}"/>
              </c:ext>
            </c:extLst>
          </c:dPt>
          <c:dPt>
            <c:idx val="58"/>
            <c:invertIfNegative val="0"/>
            <c:bubble3D val="0"/>
            <c:extLst>
              <c:ext xmlns:c16="http://schemas.microsoft.com/office/drawing/2014/chart" uri="{C3380CC4-5D6E-409C-BE32-E72D297353CC}">
                <c16:uniqueId val="{0000000E-8BDC-4D4F-8A65-62E8FC836AE4}"/>
              </c:ext>
            </c:extLst>
          </c:dPt>
          <c:dPt>
            <c:idx val="59"/>
            <c:invertIfNegative val="0"/>
            <c:bubble3D val="0"/>
            <c:spPr>
              <a:solidFill>
                <a:srgbClr val="7C878E"/>
              </a:solidFill>
              <a:ln>
                <a:noFill/>
              </a:ln>
              <a:effectLst/>
            </c:spPr>
            <c:extLst>
              <c:ext xmlns:c16="http://schemas.microsoft.com/office/drawing/2014/chart" uri="{C3380CC4-5D6E-409C-BE32-E72D297353CC}">
                <c16:uniqueId val="{00000010-8BDC-4D4F-8A65-62E8FC836AE4}"/>
              </c:ext>
            </c:extLst>
          </c:dPt>
          <c:dPt>
            <c:idx val="70"/>
            <c:invertIfNegative val="0"/>
            <c:bubble3D val="0"/>
            <c:extLst>
              <c:ext xmlns:c16="http://schemas.microsoft.com/office/drawing/2014/chart" uri="{C3380CC4-5D6E-409C-BE32-E72D297353CC}">
                <c16:uniqueId val="{00000011-8BDC-4D4F-8A65-62E8FC836AE4}"/>
              </c:ext>
            </c:extLst>
          </c:dPt>
          <c:dPt>
            <c:idx val="71"/>
            <c:invertIfNegative val="0"/>
            <c:bubble3D val="0"/>
            <c:spPr>
              <a:solidFill>
                <a:srgbClr val="7C878E"/>
              </a:solidFill>
              <a:ln>
                <a:noFill/>
              </a:ln>
              <a:effectLst/>
            </c:spPr>
            <c:extLst>
              <c:ext xmlns:c16="http://schemas.microsoft.com/office/drawing/2014/chart" uri="{C3380CC4-5D6E-409C-BE32-E72D297353CC}">
                <c16:uniqueId val="{00000013-8BDC-4D4F-8A65-62E8FC836AE4}"/>
              </c:ext>
            </c:extLst>
          </c:dPt>
          <c:cat>
            <c:numRef>
              <c:f>'F72'!$A$6:$A$27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'F72'!$B$6:$B$27</c:f>
              <c:numCache>
                <c:formatCode>#,##0</c:formatCode>
                <c:ptCount val="22"/>
                <c:pt idx="0">
                  <c:v>172683</c:v>
                </c:pt>
                <c:pt idx="1">
                  <c:v>201576</c:v>
                </c:pt>
                <c:pt idx="2">
                  <c:v>204653</c:v>
                </c:pt>
                <c:pt idx="3">
                  <c:v>182627</c:v>
                </c:pt>
                <c:pt idx="4">
                  <c:v>158645</c:v>
                </c:pt>
                <c:pt idx="5">
                  <c:v>157748</c:v>
                </c:pt>
                <c:pt idx="6">
                  <c:v>176303</c:v>
                </c:pt>
                <c:pt idx="7">
                  <c:v>158218</c:v>
                </c:pt>
                <c:pt idx="8">
                  <c:v>162359</c:v>
                </c:pt>
                <c:pt idx="9">
                  <c:v>170985</c:v>
                </c:pt>
                <c:pt idx="10">
                  <c:v>150597</c:v>
                </c:pt>
                <c:pt idx="11">
                  <c:v>182135</c:v>
                </c:pt>
                <c:pt idx="12">
                  <c:v>210305</c:v>
                </c:pt>
                <c:pt idx="13">
                  <c:v>217259</c:v>
                </c:pt>
                <c:pt idx="14">
                  <c:v>210243</c:v>
                </c:pt>
                <c:pt idx="15">
                  <c:v>186879</c:v>
                </c:pt>
                <c:pt idx="16">
                  <c:v>182400</c:v>
                </c:pt>
                <c:pt idx="17">
                  <c:v>205616</c:v>
                </c:pt>
                <c:pt idx="18">
                  <c:v>203415</c:v>
                </c:pt>
                <c:pt idx="19">
                  <c:v>233285</c:v>
                </c:pt>
                <c:pt idx="20">
                  <c:v>220469</c:v>
                </c:pt>
                <c:pt idx="21">
                  <c:v>229565</c:v>
                </c:pt>
              </c:numCache>
            </c:numRef>
          </c:val>
          <c:extLst>
            <c:ext xmlns:c16="http://schemas.microsoft.com/office/drawing/2014/chart" uri="{C3380CC4-5D6E-409C-BE32-E72D297353CC}">
              <c16:uniqueId val="{00000014-8BDC-4D4F-8A65-62E8FC836AE4}"/>
            </c:ext>
          </c:extLst>
        </c:ser>
        <c:dLbls>
          <c:showLegendKey val="0"/>
          <c:showVal val="0"/>
          <c:showCatName val="0"/>
          <c:showSerName val="0"/>
          <c:showPercent val="0"/>
          <c:showBubbleSize val="0"/>
        </c:dLbls>
        <c:gapWidth val="50"/>
        <c:overlap val="-27"/>
        <c:axId val="112488832"/>
        <c:axId val="112490368"/>
      </c:barChart>
      <c:lineChart>
        <c:grouping val="standard"/>
        <c:varyColors val="0"/>
        <c:ser>
          <c:idx val="1"/>
          <c:order val="1"/>
          <c:tx>
            <c:strRef>
              <c:f>'F72'!$C$5</c:f>
              <c:strCache>
                <c:ptCount val="1"/>
                <c:pt idx="0">
                  <c:v>Por cada mil asegurados</c:v>
                </c:pt>
              </c:strCache>
            </c:strRef>
          </c:tx>
          <c:spPr>
            <a:ln w="28575" cap="rnd">
              <a:solidFill>
                <a:srgbClr val="FBBB27"/>
              </a:solidFill>
              <a:round/>
            </a:ln>
            <a:effectLst/>
          </c:spPr>
          <c:marker>
            <c:symbol val="none"/>
          </c:marker>
          <c:val>
            <c:numRef>
              <c:f>'F72'!$C$6:$C$27</c:f>
              <c:numCache>
                <c:formatCode>#,##0</c:formatCode>
                <c:ptCount val="22"/>
                <c:pt idx="0">
                  <c:v>194.7288356730534</c:v>
                </c:pt>
                <c:pt idx="1">
                  <c:v>212.9230977239022</c:v>
                </c:pt>
                <c:pt idx="2">
                  <c:v>204.43445956272745</c:v>
                </c:pt>
                <c:pt idx="3">
                  <c:v>177.95514361468372</c:v>
                </c:pt>
                <c:pt idx="4">
                  <c:v>155.85488583380325</c:v>
                </c:pt>
                <c:pt idx="5">
                  <c:v>152.52729572202648</c:v>
                </c:pt>
                <c:pt idx="6">
                  <c:v>166.88043026589668</c:v>
                </c:pt>
                <c:pt idx="7">
                  <c:v>147.2947673482231</c:v>
                </c:pt>
                <c:pt idx="8">
                  <c:v>145.06584561060535</c:v>
                </c:pt>
                <c:pt idx="9">
                  <c:v>145.73645128736635</c:v>
                </c:pt>
                <c:pt idx="10">
                  <c:v>124.04871438985514</c:v>
                </c:pt>
                <c:pt idx="11">
                  <c:v>151.93046408715344</c:v>
                </c:pt>
                <c:pt idx="12">
                  <c:v>171.51261888567564</c:v>
                </c:pt>
                <c:pt idx="13">
                  <c:v>169.43562531828792</c:v>
                </c:pt>
                <c:pt idx="14">
                  <c:v>158.40306313881317</c:v>
                </c:pt>
                <c:pt idx="15">
                  <c:v>136.54567122040538</c:v>
                </c:pt>
                <c:pt idx="16">
                  <c:v>129.05572108115297</c:v>
                </c:pt>
                <c:pt idx="17">
                  <c:v>137.6384393711698</c:v>
                </c:pt>
                <c:pt idx="18">
                  <c:v>130.46540131828326</c:v>
                </c:pt>
                <c:pt idx="19">
                  <c:v>140.3947675664225</c:v>
                </c:pt>
                <c:pt idx="20">
                  <c:v>126.42991987631636</c:v>
                </c:pt>
                <c:pt idx="21">
                  <c:v>127.80990833697075</c:v>
                </c:pt>
              </c:numCache>
            </c:numRef>
          </c:val>
          <c:smooth val="0"/>
          <c:extLst>
            <c:ext xmlns:c16="http://schemas.microsoft.com/office/drawing/2014/chart" uri="{C3380CC4-5D6E-409C-BE32-E72D297353CC}">
              <c16:uniqueId val="{00000015-8BDC-4D4F-8A65-62E8FC836AE4}"/>
            </c:ext>
          </c:extLst>
        </c:ser>
        <c:dLbls>
          <c:showLegendKey val="0"/>
          <c:showVal val="0"/>
          <c:showCatName val="0"/>
          <c:showSerName val="0"/>
          <c:showPercent val="0"/>
          <c:showBubbleSize val="0"/>
        </c:dLbls>
        <c:marker val="1"/>
        <c:smooth val="0"/>
        <c:axId val="112501888"/>
        <c:axId val="112491904"/>
      </c:lineChart>
      <c:catAx>
        <c:axId val="112488832"/>
        <c:scaling>
          <c:orientation val="minMax"/>
        </c:scaling>
        <c:delete val="0"/>
        <c:axPos val="b"/>
        <c:numFmt formatCode="General" sourceLinked="1"/>
        <c:majorTickMark val="none"/>
        <c:minorTickMark val="none"/>
        <c:tickLblPos val="nextTo"/>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12490368"/>
        <c:crosses val="autoZero"/>
        <c:auto val="1"/>
        <c:lblAlgn val="ctr"/>
        <c:lblOffset val="100"/>
        <c:noMultiLvlLbl val="0"/>
      </c:catAx>
      <c:valAx>
        <c:axId val="112490368"/>
        <c:scaling>
          <c:orientation val="minMax"/>
        </c:scaling>
        <c:delete val="0"/>
        <c:axPos val="l"/>
        <c:majorGridlines>
          <c:spPr>
            <a:ln w="9525" cap="flat" cmpd="sng" algn="ctr">
              <a:solidFill>
                <a:srgbClr val="D9D9D9"/>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12488832"/>
        <c:crosses val="autoZero"/>
        <c:crossBetween val="between"/>
      </c:valAx>
      <c:valAx>
        <c:axId val="11249190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12501888"/>
        <c:crosses val="max"/>
        <c:crossBetween val="between"/>
      </c:valAx>
      <c:catAx>
        <c:axId val="112501888"/>
        <c:scaling>
          <c:orientation val="minMax"/>
        </c:scaling>
        <c:delete val="1"/>
        <c:axPos val="b"/>
        <c:numFmt formatCode="General" sourceLinked="1"/>
        <c:majorTickMark val="out"/>
        <c:minorTickMark val="none"/>
        <c:tickLblPos val="nextTo"/>
        <c:crossAx val="11249190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F.7!$D$5</c:f>
              <c:strCache>
                <c:ptCount val="1"/>
                <c:pt idx="0">
                  <c:v>Jalisco</c:v>
                </c:pt>
              </c:strCache>
            </c:strRef>
          </c:tx>
          <c:spPr>
            <a:solidFill>
              <a:srgbClr val="7C878E"/>
            </a:solidFill>
          </c:spPr>
          <c:invertIfNegative val="0"/>
          <c:dPt>
            <c:idx val="3"/>
            <c:invertIfNegative val="0"/>
            <c:bubble3D val="0"/>
            <c:spPr>
              <a:solidFill>
                <a:srgbClr val="FFC000"/>
              </a:solidFill>
            </c:spPr>
            <c:extLst>
              <c:ext xmlns:c16="http://schemas.microsoft.com/office/drawing/2014/chart" uri="{C3380CC4-5D6E-409C-BE32-E72D297353CC}">
                <c16:uniqueId val="{00000001-137E-4EEE-B439-901695112EED}"/>
              </c:ext>
            </c:extLst>
          </c:dPt>
          <c:dPt>
            <c:idx val="7"/>
            <c:invertIfNegative val="0"/>
            <c:bubble3D val="0"/>
            <c:spPr>
              <a:solidFill>
                <a:srgbClr val="FFC000"/>
              </a:solidFill>
            </c:spPr>
            <c:extLst>
              <c:ext xmlns:c16="http://schemas.microsoft.com/office/drawing/2014/chart" uri="{C3380CC4-5D6E-409C-BE32-E72D297353CC}">
                <c16:uniqueId val="{00000003-137E-4EEE-B439-901695112EED}"/>
              </c:ext>
            </c:extLst>
          </c:dPt>
          <c:dPt>
            <c:idx val="11"/>
            <c:invertIfNegative val="0"/>
            <c:bubble3D val="0"/>
            <c:spPr>
              <a:solidFill>
                <a:srgbClr val="FFC000"/>
              </a:solidFill>
            </c:spPr>
            <c:extLst>
              <c:ext xmlns:c16="http://schemas.microsoft.com/office/drawing/2014/chart" uri="{C3380CC4-5D6E-409C-BE32-E72D297353CC}">
                <c16:uniqueId val="{00000005-137E-4EEE-B439-901695112EED}"/>
              </c:ext>
            </c:extLst>
          </c:dPt>
          <c:dPt>
            <c:idx val="15"/>
            <c:invertIfNegative val="0"/>
            <c:bubble3D val="0"/>
            <c:spPr>
              <a:solidFill>
                <a:srgbClr val="FFC000"/>
              </a:solidFill>
            </c:spPr>
            <c:extLst>
              <c:ext xmlns:c16="http://schemas.microsoft.com/office/drawing/2014/chart" uri="{C3380CC4-5D6E-409C-BE32-E72D297353CC}">
                <c16:uniqueId val="{00000007-137E-4EEE-B439-901695112EED}"/>
              </c:ext>
            </c:extLst>
          </c:dPt>
          <c:dPt>
            <c:idx val="23"/>
            <c:invertIfNegative val="0"/>
            <c:bubble3D val="0"/>
            <c:spPr>
              <a:solidFill>
                <a:srgbClr val="FFC000"/>
              </a:solidFill>
            </c:spPr>
            <c:extLst>
              <c:ext xmlns:c16="http://schemas.microsoft.com/office/drawing/2014/chart" uri="{C3380CC4-5D6E-409C-BE32-E72D297353CC}">
                <c16:uniqueId val="{00000009-137E-4EEE-B439-901695112EED}"/>
              </c:ext>
            </c:extLst>
          </c:dPt>
          <c:cat>
            <c:multiLvlStrRef>
              <c:f>F.7!$A$6:$B$29</c:f>
              <c:multiLvlStrCache>
                <c:ptCount val="2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lvl>
                <c:lvl>
                  <c:pt idx="0">
                    <c:v>2013</c:v>
                  </c:pt>
                  <c:pt idx="4">
                    <c:v>2014</c:v>
                  </c:pt>
                  <c:pt idx="8">
                    <c:v>2015</c:v>
                  </c:pt>
                  <c:pt idx="12">
                    <c:v>2016</c:v>
                  </c:pt>
                  <c:pt idx="16">
                    <c:v>2017</c:v>
                  </c:pt>
                  <c:pt idx="20">
                    <c:v>2018</c:v>
                  </c:pt>
                </c:lvl>
              </c:multiLvlStrCache>
            </c:multiLvlStrRef>
          </c:cat>
          <c:val>
            <c:numRef>
              <c:f>F.7!$D$6:$D$29</c:f>
              <c:numCache>
                <c:formatCode>###\ ###\ ###\ ###\ ##0.0</c:formatCode>
                <c:ptCount val="24"/>
                <c:pt idx="0">
                  <c:v>-4.7450249862024001E-2</c:v>
                </c:pt>
                <c:pt idx="1">
                  <c:v>2.9817702633469501</c:v>
                </c:pt>
                <c:pt idx="2">
                  <c:v>3.4851502679214699</c:v>
                </c:pt>
                <c:pt idx="3">
                  <c:v>5.7819229603346702</c:v>
                </c:pt>
                <c:pt idx="4">
                  <c:v>6.2303054172914196</c:v>
                </c:pt>
                <c:pt idx="5">
                  <c:v>9.5027357392705891</c:v>
                </c:pt>
                <c:pt idx="6">
                  <c:v>5.9299094700680799</c:v>
                </c:pt>
                <c:pt idx="7">
                  <c:v>7.6753483169188597</c:v>
                </c:pt>
                <c:pt idx="8">
                  <c:v>6.9367770611045598</c:v>
                </c:pt>
                <c:pt idx="9">
                  <c:v>3.8028706987929399</c:v>
                </c:pt>
                <c:pt idx="10">
                  <c:v>12.2609022382488</c:v>
                </c:pt>
                <c:pt idx="11">
                  <c:v>3.0943341453079798</c:v>
                </c:pt>
                <c:pt idx="12">
                  <c:v>4.9070409302749898</c:v>
                </c:pt>
                <c:pt idx="13">
                  <c:v>5.1177790456205203</c:v>
                </c:pt>
                <c:pt idx="14">
                  <c:v>-2.5219661351587299</c:v>
                </c:pt>
                <c:pt idx="15">
                  <c:v>2.3548124044213701</c:v>
                </c:pt>
                <c:pt idx="16">
                  <c:v>3.4213049853584199</c:v>
                </c:pt>
                <c:pt idx="17">
                  <c:v>1.3947207307359699</c:v>
                </c:pt>
                <c:pt idx="18">
                  <c:v>3.4472457354925701</c:v>
                </c:pt>
                <c:pt idx="19">
                  <c:v>2.2037247074117099</c:v>
                </c:pt>
                <c:pt idx="20">
                  <c:v>2.8963094590154301</c:v>
                </c:pt>
                <c:pt idx="21">
                  <c:v>1.8232001457664599</c:v>
                </c:pt>
                <c:pt idx="22">
                  <c:v>2.4632024241838901</c:v>
                </c:pt>
                <c:pt idx="23">
                  <c:v>3.3179248050127401</c:v>
                </c:pt>
              </c:numCache>
            </c:numRef>
          </c:val>
          <c:extLst>
            <c:ext xmlns:c16="http://schemas.microsoft.com/office/drawing/2014/chart" uri="{C3380CC4-5D6E-409C-BE32-E72D297353CC}">
              <c16:uniqueId val="{0000000A-137E-4EEE-B439-901695112EED}"/>
            </c:ext>
          </c:extLst>
        </c:ser>
        <c:dLbls>
          <c:showLegendKey val="0"/>
          <c:showVal val="0"/>
          <c:showCatName val="0"/>
          <c:showSerName val="0"/>
          <c:showPercent val="0"/>
          <c:showBubbleSize val="0"/>
        </c:dLbls>
        <c:gapWidth val="75"/>
        <c:overlap val="-25"/>
        <c:axId val="315771056"/>
        <c:axId val="1"/>
      </c:barChart>
      <c:lineChart>
        <c:grouping val="standard"/>
        <c:varyColors val="0"/>
        <c:ser>
          <c:idx val="0"/>
          <c:order val="0"/>
          <c:tx>
            <c:strRef>
              <c:f>F.7!$C$5</c:f>
              <c:strCache>
                <c:ptCount val="1"/>
                <c:pt idx="0">
                  <c:v>Promedio Nacional</c:v>
                </c:pt>
              </c:strCache>
            </c:strRef>
          </c:tx>
          <c:spPr>
            <a:ln>
              <a:solidFill>
                <a:schemeClr val="tx1">
                  <a:lumMod val="85000"/>
                  <a:lumOff val="15000"/>
                </a:schemeClr>
              </a:solidFill>
            </a:ln>
          </c:spPr>
          <c:marker>
            <c:symbol val="none"/>
          </c:marker>
          <c:cat>
            <c:multiLvlStrRef>
              <c:f>F.7!$A$6:$B$29</c:f>
              <c:multiLvlStrCache>
                <c:ptCount val="2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lvl>
                <c:lvl>
                  <c:pt idx="0">
                    <c:v>2013</c:v>
                  </c:pt>
                  <c:pt idx="4">
                    <c:v>2014</c:v>
                  </c:pt>
                  <c:pt idx="8">
                    <c:v>2015</c:v>
                  </c:pt>
                  <c:pt idx="12">
                    <c:v>2016</c:v>
                  </c:pt>
                  <c:pt idx="16">
                    <c:v>2017</c:v>
                  </c:pt>
                  <c:pt idx="20">
                    <c:v>2018</c:v>
                  </c:pt>
                </c:lvl>
              </c:multiLvlStrCache>
            </c:multiLvlStrRef>
          </c:cat>
          <c:val>
            <c:numRef>
              <c:f>F.7!$C$6:$C$29</c:f>
              <c:numCache>
                <c:formatCode>###\ ###\ ###\ ###\ ##0.0</c:formatCode>
                <c:ptCount val="24"/>
                <c:pt idx="0">
                  <c:v>-0.88329990580075401</c:v>
                </c:pt>
                <c:pt idx="1">
                  <c:v>0.15794566768443</c:v>
                </c:pt>
                <c:pt idx="2">
                  <c:v>-0.88352315175127705</c:v>
                </c:pt>
                <c:pt idx="3">
                  <c:v>0.70494148515514599</c:v>
                </c:pt>
                <c:pt idx="4">
                  <c:v>2.4705445195856202</c:v>
                </c:pt>
                <c:pt idx="5">
                  <c:v>2.2559628519720301</c:v>
                </c:pt>
                <c:pt idx="6">
                  <c:v>2.6566216858084699</c:v>
                </c:pt>
                <c:pt idx="7">
                  <c:v>2.9297277546117599</c:v>
                </c:pt>
                <c:pt idx="8">
                  <c:v>1.6652732125221199</c:v>
                </c:pt>
                <c:pt idx="9">
                  <c:v>0.47155428137668298</c:v>
                </c:pt>
                <c:pt idx="10">
                  <c:v>2.7235250628950798</c:v>
                </c:pt>
                <c:pt idx="11">
                  <c:v>0.101911783572376</c:v>
                </c:pt>
                <c:pt idx="12">
                  <c:v>1.0742601978686701</c:v>
                </c:pt>
                <c:pt idx="13">
                  <c:v>1.5165240178344099</c:v>
                </c:pt>
                <c:pt idx="14">
                  <c:v>-1.27202875083202</c:v>
                </c:pt>
                <c:pt idx="15">
                  <c:v>0.37243857448994799</c:v>
                </c:pt>
                <c:pt idx="16">
                  <c:v>1.17477264098072</c:v>
                </c:pt>
                <c:pt idx="17">
                  <c:v>-1.0917644342873101</c:v>
                </c:pt>
                <c:pt idx="18">
                  <c:v>-0.52057930167993105</c:v>
                </c:pt>
                <c:pt idx="19">
                  <c:v>-0.83560327931275002</c:v>
                </c:pt>
                <c:pt idx="20">
                  <c:v>-0.87214848362030795</c:v>
                </c:pt>
                <c:pt idx="21">
                  <c:v>1.3258229854875201</c:v>
                </c:pt>
                <c:pt idx="22">
                  <c:v>1.1102102761199699</c:v>
                </c:pt>
                <c:pt idx="23">
                  <c:v>-0.90194307468202295</c:v>
                </c:pt>
              </c:numCache>
            </c:numRef>
          </c:val>
          <c:smooth val="0"/>
          <c:extLst>
            <c:ext xmlns:c16="http://schemas.microsoft.com/office/drawing/2014/chart" uri="{C3380CC4-5D6E-409C-BE32-E72D297353CC}">
              <c16:uniqueId val="{0000000B-137E-4EEE-B439-901695112EED}"/>
            </c:ext>
          </c:extLst>
        </c:ser>
        <c:dLbls>
          <c:showLegendKey val="0"/>
          <c:showVal val="0"/>
          <c:showCatName val="0"/>
          <c:showSerName val="0"/>
          <c:showPercent val="0"/>
          <c:showBubbleSize val="0"/>
        </c:dLbls>
        <c:marker val="1"/>
        <c:smooth val="0"/>
        <c:axId val="315771056"/>
        <c:axId val="1"/>
      </c:lineChart>
      <c:catAx>
        <c:axId val="315771056"/>
        <c:scaling>
          <c:orientation val="minMax"/>
        </c:scaling>
        <c:delete val="0"/>
        <c:axPos val="b"/>
        <c:numFmt formatCode="General" sourceLinked="1"/>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0"/>
        <c:axPos val="l"/>
        <c:majorGridlines/>
        <c:numFmt formatCode="#,##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MX"/>
          </a:p>
        </c:txPr>
        <c:crossAx val="315771056"/>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s-MX"/>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DFD5-4AA4-9CE8-3033148B7320}"/>
              </c:ext>
            </c:extLst>
          </c:dPt>
          <c:dPt>
            <c:idx val="1"/>
            <c:invertIfNegative val="0"/>
            <c:bubble3D val="0"/>
            <c:spPr>
              <a:solidFill>
                <a:srgbClr val="7C878E"/>
              </a:solidFill>
              <a:ln>
                <a:noFill/>
              </a:ln>
              <a:effectLst/>
            </c:spPr>
            <c:extLst>
              <c:ext xmlns:c16="http://schemas.microsoft.com/office/drawing/2014/chart" uri="{C3380CC4-5D6E-409C-BE32-E72D297353CC}">
                <c16:uniqueId val="{00000003-DFD5-4AA4-9CE8-3033148B7320}"/>
              </c:ext>
            </c:extLst>
          </c:dPt>
          <c:dPt>
            <c:idx val="2"/>
            <c:invertIfNegative val="0"/>
            <c:bubble3D val="0"/>
            <c:spPr>
              <a:solidFill>
                <a:srgbClr val="7C878E"/>
              </a:solidFill>
              <a:ln>
                <a:noFill/>
              </a:ln>
              <a:effectLst/>
            </c:spPr>
            <c:extLst>
              <c:ext xmlns:c16="http://schemas.microsoft.com/office/drawing/2014/chart" uri="{C3380CC4-5D6E-409C-BE32-E72D297353CC}">
                <c16:uniqueId val="{00000005-DFD5-4AA4-9CE8-3033148B7320}"/>
              </c:ext>
            </c:extLst>
          </c:dPt>
          <c:dPt>
            <c:idx val="3"/>
            <c:invertIfNegative val="0"/>
            <c:bubble3D val="0"/>
            <c:spPr>
              <a:solidFill>
                <a:srgbClr val="7C878E"/>
              </a:solidFill>
              <a:ln>
                <a:noFill/>
              </a:ln>
              <a:effectLst/>
            </c:spPr>
            <c:extLst>
              <c:ext xmlns:c16="http://schemas.microsoft.com/office/drawing/2014/chart" uri="{C3380CC4-5D6E-409C-BE32-E72D297353CC}">
                <c16:uniqueId val="{00000007-DFD5-4AA4-9CE8-3033148B7320}"/>
              </c:ext>
            </c:extLst>
          </c:dPt>
          <c:dPt>
            <c:idx val="4"/>
            <c:invertIfNegative val="0"/>
            <c:bubble3D val="0"/>
            <c:spPr>
              <a:solidFill>
                <a:srgbClr val="7C878E"/>
              </a:solidFill>
              <a:ln>
                <a:noFill/>
              </a:ln>
              <a:effectLst/>
            </c:spPr>
            <c:extLst>
              <c:ext xmlns:c16="http://schemas.microsoft.com/office/drawing/2014/chart" uri="{C3380CC4-5D6E-409C-BE32-E72D297353CC}">
                <c16:uniqueId val="{00000009-DFD5-4AA4-9CE8-3033148B7320}"/>
              </c:ext>
            </c:extLst>
          </c:dPt>
          <c:dPt>
            <c:idx val="5"/>
            <c:invertIfNegative val="0"/>
            <c:bubble3D val="0"/>
            <c:spPr>
              <a:solidFill>
                <a:srgbClr val="7C878E"/>
              </a:solidFill>
              <a:ln>
                <a:noFill/>
              </a:ln>
              <a:effectLst/>
            </c:spPr>
            <c:extLst>
              <c:ext xmlns:c16="http://schemas.microsoft.com/office/drawing/2014/chart" uri="{C3380CC4-5D6E-409C-BE32-E72D297353CC}">
                <c16:uniqueId val="{0000000B-DFD5-4AA4-9CE8-3033148B7320}"/>
              </c:ext>
            </c:extLst>
          </c:dPt>
          <c:dPt>
            <c:idx val="6"/>
            <c:invertIfNegative val="0"/>
            <c:bubble3D val="0"/>
            <c:spPr>
              <a:solidFill>
                <a:srgbClr val="7C878E"/>
              </a:solidFill>
              <a:ln>
                <a:noFill/>
              </a:ln>
              <a:effectLst/>
            </c:spPr>
            <c:extLst>
              <c:ext xmlns:c16="http://schemas.microsoft.com/office/drawing/2014/chart" uri="{C3380CC4-5D6E-409C-BE32-E72D297353CC}">
                <c16:uniqueId val="{0000000D-DFD5-4AA4-9CE8-3033148B7320}"/>
              </c:ext>
            </c:extLst>
          </c:dPt>
          <c:dPt>
            <c:idx val="7"/>
            <c:invertIfNegative val="0"/>
            <c:bubble3D val="0"/>
            <c:spPr>
              <a:solidFill>
                <a:srgbClr val="7C878E"/>
              </a:solidFill>
              <a:ln>
                <a:noFill/>
              </a:ln>
              <a:effectLst/>
            </c:spPr>
            <c:extLst>
              <c:ext xmlns:c16="http://schemas.microsoft.com/office/drawing/2014/chart" uri="{C3380CC4-5D6E-409C-BE32-E72D297353CC}">
                <c16:uniqueId val="{0000000F-DFD5-4AA4-9CE8-3033148B7320}"/>
              </c:ext>
            </c:extLst>
          </c:dPt>
          <c:dPt>
            <c:idx val="8"/>
            <c:invertIfNegative val="0"/>
            <c:bubble3D val="0"/>
            <c:spPr>
              <a:solidFill>
                <a:srgbClr val="7C878E"/>
              </a:solidFill>
              <a:ln>
                <a:noFill/>
              </a:ln>
              <a:effectLst/>
            </c:spPr>
            <c:extLst>
              <c:ext xmlns:c16="http://schemas.microsoft.com/office/drawing/2014/chart" uri="{C3380CC4-5D6E-409C-BE32-E72D297353CC}">
                <c16:uniqueId val="{00000011-DFD5-4AA4-9CE8-3033148B7320}"/>
              </c:ext>
            </c:extLst>
          </c:dPt>
          <c:dPt>
            <c:idx val="9"/>
            <c:invertIfNegative val="0"/>
            <c:bubble3D val="0"/>
            <c:spPr>
              <a:solidFill>
                <a:srgbClr val="7C878E"/>
              </a:solidFill>
              <a:ln>
                <a:noFill/>
              </a:ln>
              <a:effectLst/>
            </c:spPr>
            <c:extLst>
              <c:ext xmlns:c16="http://schemas.microsoft.com/office/drawing/2014/chart" uri="{C3380CC4-5D6E-409C-BE32-E72D297353CC}">
                <c16:uniqueId val="{00000013-DFD5-4AA4-9CE8-3033148B7320}"/>
              </c:ext>
            </c:extLst>
          </c:dPt>
          <c:dPt>
            <c:idx val="10"/>
            <c:invertIfNegative val="0"/>
            <c:bubble3D val="0"/>
            <c:spPr>
              <a:solidFill>
                <a:srgbClr val="7C878E"/>
              </a:solidFill>
              <a:ln>
                <a:noFill/>
              </a:ln>
              <a:effectLst/>
            </c:spPr>
            <c:extLst>
              <c:ext xmlns:c16="http://schemas.microsoft.com/office/drawing/2014/chart" uri="{C3380CC4-5D6E-409C-BE32-E72D297353CC}">
                <c16:uniqueId val="{00000015-DFD5-4AA4-9CE8-3033148B7320}"/>
              </c:ext>
            </c:extLst>
          </c:dPt>
          <c:dPt>
            <c:idx val="11"/>
            <c:invertIfNegative val="0"/>
            <c:bubble3D val="0"/>
            <c:spPr>
              <a:solidFill>
                <a:srgbClr val="7C878E"/>
              </a:solidFill>
              <a:ln>
                <a:noFill/>
              </a:ln>
              <a:effectLst/>
            </c:spPr>
            <c:extLst>
              <c:ext xmlns:c16="http://schemas.microsoft.com/office/drawing/2014/chart" uri="{C3380CC4-5D6E-409C-BE32-E72D297353CC}">
                <c16:uniqueId val="{00000017-DFD5-4AA4-9CE8-3033148B7320}"/>
              </c:ext>
            </c:extLst>
          </c:dPt>
          <c:dPt>
            <c:idx val="12"/>
            <c:invertIfNegative val="0"/>
            <c:bubble3D val="0"/>
            <c:spPr>
              <a:solidFill>
                <a:srgbClr val="FBBB27"/>
              </a:solidFill>
              <a:ln>
                <a:noFill/>
              </a:ln>
              <a:effectLst/>
            </c:spPr>
            <c:extLst>
              <c:ext xmlns:c16="http://schemas.microsoft.com/office/drawing/2014/chart" uri="{C3380CC4-5D6E-409C-BE32-E72D297353CC}">
                <c16:uniqueId val="{00000019-DFD5-4AA4-9CE8-3033148B7320}"/>
              </c:ext>
            </c:extLst>
          </c:dPt>
          <c:dPt>
            <c:idx val="13"/>
            <c:invertIfNegative val="0"/>
            <c:bubble3D val="0"/>
            <c:spPr>
              <a:solidFill>
                <a:srgbClr val="7C878E"/>
              </a:solidFill>
              <a:ln>
                <a:noFill/>
              </a:ln>
              <a:effectLst/>
            </c:spPr>
            <c:extLst>
              <c:ext xmlns:c16="http://schemas.microsoft.com/office/drawing/2014/chart" uri="{C3380CC4-5D6E-409C-BE32-E72D297353CC}">
                <c16:uniqueId val="{0000001B-DFD5-4AA4-9CE8-3033148B7320}"/>
              </c:ext>
            </c:extLst>
          </c:dPt>
          <c:dPt>
            <c:idx val="14"/>
            <c:invertIfNegative val="0"/>
            <c:bubble3D val="0"/>
            <c:spPr>
              <a:solidFill>
                <a:srgbClr val="95682B"/>
              </a:solidFill>
              <a:ln>
                <a:noFill/>
              </a:ln>
              <a:effectLst/>
            </c:spPr>
            <c:extLst>
              <c:ext xmlns:c16="http://schemas.microsoft.com/office/drawing/2014/chart" uri="{C3380CC4-5D6E-409C-BE32-E72D297353CC}">
                <c16:uniqueId val="{0000001D-DFD5-4AA4-9CE8-3033148B7320}"/>
              </c:ext>
            </c:extLst>
          </c:dPt>
          <c:dPt>
            <c:idx val="15"/>
            <c:invertIfNegative val="0"/>
            <c:bubble3D val="0"/>
            <c:spPr>
              <a:solidFill>
                <a:srgbClr val="7C878E"/>
              </a:solidFill>
              <a:ln>
                <a:noFill/>
              </a:ln>
              <a:effectLst/>
            </c:spPr>
            <c:extLst>
              <c:ext xmlns:c16="http://schemas.microsoft.com/office/drawing/2014/chart" uri="{C3380CC4-5D6E-409C-BE32-E72D297353CC}">
                <c16:uniqueId val="{0000001F-DFD5-4AA4-9CE8-3033148B7320}"/>
              </c:ext>
            </c:extLst>
          </c:dPt>
          <c:dPt>
            <c:idx val="16"/>
            <c:invertIfNegative val="0"/>
            <c:bubble3D val="0"/>
            <c:spPr>
              <a:solidFill>
                <a:srgbClr val="7C878E"/>
              </a:solidFill>
              <a:ln>
                <a:noFill/>
              </a:ln>
              <a:effectLst/>
            </c:spPr>
            <c:extLst>
              <c:ext xmlns:c16="http://schemas.microsoft.com/office/drawing/2014/chart" uri="{C3380CC4-5D6E-409C-BE32-E72D297353CC}">
                <c16:uniqueId val="{00000021-DFD5-4AA4-9CE8-3033148B7320}"/>
              </c:ext>
            </c:extLst>
          </c:dPt>
          <c:dPt>
            <c:idx val="17"/>
            <c:invertIfNegative val="0"/>
            <c:bubble3D val="0"/>
            <c:spPr>
              <a:solidFill>
                <a:srgbClr val="7C878E"/>
              </a:solidFill>
              <a:ln>
                <a:noFill/>
              </a:ln>
              <a:effectLst/>
            </c:spPr>
            <c:extLst>
              <c:ext xmlns:c16="http://schemas.microsoft.com/office/drawing/2014/chart" uri="{C3380CC4-5D6E-409C-BE32-E72D297353CC}">
                <c16:uniqueId val="{00000023-DFD5-4AA4-9CE8-3033148B7320}"/>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'F73.1'!$A$7:$A$39</c:f>
              <c:strCache>
                <c:ptCount val="33"/>
                <c:pt idx="0">
                  <c:v>Ciudad de México</c:v>
                </c:pt>
                <c:pt idx="1">
                  <c:v>Quintana Roo</c:v>
                </c:pt>
                <c:pt idx="2">
                  <c:v>Yucatán</c:v>
                </c:pt>
                <c:pt idx="3">
                  <c:v>Tabasco</c:v>
                </c:pt>
                <c:pt idx="4">
                  <c:v>Oaxaca</c:v>
                </c:pt>
                <c:pt idx="5">
                  <c:v>Nuevo León</c:v>
                </c:pt>
                <c:pt idx="6">
                  <c:v>Veracruz</c:v>
                </c:pt>
                <c:pt idx="7">
                  <c:v>Querétaro</c:v>
                </c:pt>
                <c:pt idx="8">
                  <c:v>Tlaxcala</c:v>
                </c:pt>
                <c:pt idx="9">
                  <c:v>Puebla</c:v>
                </c:pt>
                <c:pt idx="10">
                  <c:v>Morelos</c:v>
                </c:pt>
                <c:pt idx="11">
                  <c:v>Chiapas</c:v>
                </c:pt>
                <c:pt idx="12">
                  <c:v>Jalisco</c:v>
                </c:pt>
                <c:pt idx="13">
                  <c:v>Aguascalientes</c:v>
                </c:pt>
                <c:pt idx="14">
                  <c:v>Nacional</c:v>
                </c:pt>
                <c:pt idx="15">
                  <c:v>Michoacán</c:v>
                </c:pt>
                <c:pt idx="16">
                  <c:v>Campeche</c:v>
                </c:pt>
                <c:pt idx="17">
                  <c:v>Sinaloa</c:v>
                </c:pt>
                <c:pt idx="18">
                  <c:v>Nayarit</c:v>
                </c:pt>
                <c:pt idx="19">
                  <c:v>Baja California Sur</c:v>
                </c:pt>
                <c:pt idx="20">
                  <c:v>Hidalgo</c:v>
                </c:pt>
                <c:pt idx="21">
                  <c:v>Coahuila</c:v>
                </c:pt>
                <c:pt idx="22">
                  <c:v>San Luis Potosí</c:v>
                </c:pt>
                <c:pt idx="23">
                  <c:v>Guanajuato</c:v>
                </c:pt>
                <c:pt idx="24">
                  <c:v>Baja California</c:v>
                </c:pt>
                <c:pt idx="25">
                  <c:v>Durango</c:v>
                </c:pt>
                <c:pt idx="26">
                  <c:v>Zacatecas</c:v>
                </c:pt>
                <c:pt idx="27">
                  <c:v>Guerrero</c:v>
                </c:pt>
                <c:pt idx="28">
                  <c:v>Sonora</c:v>
                </c:pt>
                <c:pt idx="29">
                  <c:v>Colima</c:v>
                </c:pt>
                <c:pt idx="30">
                  <c:v>Estado de México</c:v>
                </c:pt>
                <c:pt idx="31">
                  <c:v>Tamaulipas</c:v>
                </c:pt>
                <c:pt idx="32">
                  <c:v>Chihuahua</c:v>
                </c:pt>
              </c:strCache>
            </c:strRef>
          </c:cat>
          <c:val>
            <c:numRef>
              <c:f>'F73.1'!$B$7:$B$39</c:f>
              <c:numCache>
                <c:formatCode>#,##0</c:formatCode>
                <c:ptCount val="33"/>
                <c:pt idx="0">
                  <c:v>84.560974840600295</c:v>
                </c:pt>
                <c:pt idx="1">
                  <c:v>89.355935458247316</c:v>
                </c:pt>
                <c:pt idx="2">
                  <c:v>105.0358118585247</c:v>
                </c:pt>
                <c:pt idx="3">
                  <c:v>108.66707089384234</c:v>
                </c:pt>
                <c:pt idx="4">
                  <c:v>109.74673106372954</c:v>
                </c:pt>
                <c:pt idx="5">
                  <c:v>111.28936332443767</c:v>
                </c:pt>
                <c:pt idx="6">
                  <c:v>116.34563930740913</c:v>
                </c:pt>
                <c:pt idx="7">
                  <c:v>116.45024837267297</c:v>
                </c:pt>
                <c:pt idx="8">
                  <c:v>117.75853265779035</c:v>
                </c:pt>
                <c:pt idx="9">
                  <c:v>118.01676760206</c:v>
                </c:pt>
                <c:pt idx="10">
                  <c:v>124.12792214259629</c:v>
                </c:pt>
                <c:pt idx="11">
                  <c:v>127.44077063264776</c:v>
                </c:pt>
                <c:pt idx="12">
                  <c:v>127.80990833697075</c:v>
                </c:pt>
                <c:pt idx="13">
                  <c:v>128.07560747263236</c:v>
                </c:pt>
                <c:pt idx="14">
                  <c:v>128.64063547066939</c:v>
                </c:pt>
                <c:pt idx="15">
                  <c:v>130.04795708896333</c:v>
                </c:pt>
                <c:pt idx="16">
                  <c:v>131.00087059262484</c:v>
                </c:pt>
                <c:pt idx="17">
                  <c:v>131.04015684626964</c:v>
                </c:pt>
                <c:pt idx="18">
                  <c:v>131.05807113173944</c:v>
                </c:pt>
                <c:pt idx="19">
                  <c:v>131.99091874868552</c:v>
                </c:pt>
                <c:pt idx="20">
                  <c:v>134.22256064955232</c:v>
                </c:pt>
                <c:pt idx="21">
                  <c:v>135.74607235171629</c:v>
                </c:pt>
                <c:pt idx="22">
                  <c:v>141.83656351700461</c:v>
                </c:pt>
                <c:pt idx="23">
                  <c:v>142.71316086384647</c:v>
                </c:pt>
                <c:pt idx="24">
                  <c:v>143.21658256333137</c:v>
                </c:pt>
                <c:pt idx="25">
                  <c:v>148.441815877555</c:v>
                </c:pt>
                <c:pt idx="26">
                  <c:v>151.54452041958265</c:v>
                </c:pt>
                <c:pt idx="27">
                  <c:v>151.74070881976547</c:v>
                </c:pt>
                <c:pt idx="28">
                  <c:v>159.71545829440063</c:v>
                </c:pt>
                <c:pt idx="29">
                  <c:v>161.80709656967187</c:v>
                </c:pt>
                <c:pt idx="30">
                  <c:v>175.80069821362542</c:v>
                </c:pt>
                <c:pt idx="31">
                  <c:v>178.51616347996867</c:v>
                </c:pt>
                <c:pt idx="32">
                  <c:v>183.65949480066709</c:v>
                </c:pt>
              </c:numCache>
            </c:numRef>
          </c:val>
          <c:extLst>
            <c:ext xmlns:c16="http://schemas.microsoft.com/office/drawing/2014/chart" uri="{C3380CC4-5D6E-409C-BE32-E72D297353CC}">
              <c16:uniqueId val="{00000024-DFD5-4AA4-9CE8-3033148B7320}"/>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8670-4C66-9CE5-3A82CCC3A098}"/>
              </c:ext>
            </c:extLst>
          </c:dPt>
          <c:dPt>
            <c:idx val="1"/>
            <c:invertIfNegative val="0"/>
            <c:bubble3D val="0"/>
            <c:spPr>
              <a:solidFill>
                <a:srgbClr val="7C878E"/>
              </a:solidFill>
              <a:ln>
                <a:noFill/>
              </a:ln>
              <a:effectLst/>
            </c:spPr>
            <c:extLst>
              <c:ext xmlns:c16="http://schemas.microsoft.com/office/drawing/2014/chart" uri="{C3380CC4-5D6E-409C-BE32-E72D297353CC}">
                <c16:uniqueId val="{00000003-8670-4C66-9CE5-3A82CCC3A098}"/>
              </c:ext>
            </c:extLst>
          </c:dPt>
          <c:dPt>
            <c:idx val="2"/>
            <c:invertIfNegative val="0"/>
            <c:bubble3D val="0"/>
            <c:spPr>
              <a:solidFill>
                <a:srgbClr val="7C878E"/>
              </a:solidFill>
              <a:ln>
                <a:noFill/>
              </a:ln>
              <a:effectLst/>
            </c:spPr>
            <c:extLst>
              <c:ext xmlns:c16="http://schemas.microsoft.com/office/drawing/2014/chart" uri="{C3380CC4-5D6E-409C-BE32-E72D297353CC}">
                <c16:uniqueId val="{00000005-8670-4C66-9CE5-3A82CCC3A098}"/>
              </c:ext>
            </c:extLst>
          </c:dPt>
          <c:dPt>
            <c:idx val="3"/>
            <c:invertIfNegative val="0"/>
            <c:bubble3D val="0"/>
            <c:spPr>
              <a:solidFill>
                <a:srgbClr val="7C878E"/>
              </a:solidFill>
              <a:ln>
                <a:noFill/>
              </a:ln>
              <a:effectLst/>
            </c:spPr>
            <c:extLst>
              <c:ext xmlns:c16="http://schemas.microsoft.com/office/drawing/2014/chart" uri="{C3380CC4-5D6E-409C-BE32-E72D297353CC}">
                <c16:uniqueId val="{00000007-8670-4C66-9CE5-3A82CCC3A098}"/>
              </c:ext>
            </c:extLst>
          </c:dPt>
          <c:dPt>
            <c:idx val="4"/>
            <c:invertIfNegative val="0"/>
            <c:bubble3D val="0"/>
            <c:spPr>
              <a:solidFill>
                <a:srgbClr val="7C878E"/>
              </a:solidFill>
              <a:ln>
                <a:noFill/>
              </a:ln>
              <a:effectLst/>
            </c:spPr>
            <c:extLst>
              <c:ext xmlns:c16="http://schemas.microsoft.com/office/drawing/2014/chart" uri="{C3380CC4-5D6E-409C-BE32-E72D297353CC}">
                <c16:uniqueId val="{00000009-8670-4C66-9CE5-3A82CCC3A098}"/>
              </c:ext>
            </c:extLst>
          </c:dPt>
          <c:dPt>
            <c:idx val="5"/>
            <c:invertIfNegative val="0"/>
            <c:bubble3D val="0"/>
            <c:spPr>
              <a:solidFill>
                <a:srgbClr val="FBBB27"/>
              </a:solidFill>
              <a:ln>
                <a:noFill/>
              </a:ln>
              <a:effectLst/>
            </c:spPr>
            <c:extLst>
              <c:ext xmlns:c16="http://schemas.microsoft.com/office/drawing/2014/chart" uri="{C3380CC4-5D6E-409C-BE32-E72D297353CC}">
                <c16:uniqueId val="{0000000B-8670-4C66-9CE5-3A82CCC3A098}"/>
              </c:ext>
            </c:extLst>
          </c:dPt>
          <c:dPt>
            <c:idx val="6"/>
            <c:invertIfNegative val="0"/>
            <c:bubble3D val="0"/>
            <c:spPr>
              <a:solidFill>
                <a:srgbClr val="7C878E"/>
              </a:solidFill>
              <a:ln>
                <a:noFill/>
              </a:ln>
              <a:effectLst/>
            </c:spPr>
            <c:extLst>
              <c:ext xmlns:c16="http://schemas.microsoft.com/office/drawing/2014/chart" uri="{C3380CC4-5D6E-409C-BE32-E72D297353CC}">
                <c16:uniqueId val="{0000000D-8670-4C66-9CE5-3A82CCC3A098}"/>
              </c:ext>
            </c:extLst>
          </c:dPt>
          <c:dPt>
            <c:idx val="7"/>
            <c:invertIfNegative val="0"/>
            <c:bubble3D val="0"/>
            <c:spPr>
              <a:solidFill>
                <a:srgbClr val="7C878E"/>
              </a:solidFill>
              <a:ln>
                <a:noFill/>
              </a:ln>
              <a:effectLst/>
            </c:spPr>
            <c:extLst>
              <c:ext xmlns:c16="http://schemas.microsoft.com/office/drawing/2014/chart" uri="{C3380CC4-5D6E-409C-BE32-E72D297353CC}">
                <c16:uniqueId val="{0000000F-8670-4C66-9CE5-3A82CCC3A098}"/>
              </c:ext>
            </c:extLst>
          </c:dPt>
          <c:dPt>
            <c:idx val="8"/>
            <c:invertIfNegative val="0"/>
            <c:bubble3D val="0"/>
            <c:spPr>
              <a:solidFill>
                <a:srgbClr val="7C878E"/>
              </a:solidFill>
              <a:ln>
                <a:noFill/>
              </a:ln>
              <a:effectLst/>
            </c:spPr>
            <c:extLst>
              <c:ext xmlns:c16="http://schemas.microsoft.com/office/drawing/2014/chart" uri="{C3380CC4-5D6E-409C-BE32-E72D297353CC}">
                <c16:uniqueId val="{00000011-8670-4C66-9CE5-3A82CCC3A098}"/>
              </c:ext>
            </c:extLst>
          </c:dPt>
          <c:dPt>
            <c:idx val="9"/>
            <c:invertIfNegative val="0"/>
            <c:bubble3D val="0"/>
            <c:spPr>
              <a:solidFill>
                <a:srgbClr val="7C878E"/>
              </a:solidFill>
              <a:ln>
                <a:noFill/>
              </a:ln>
              <a:effectLst/>
            </c:spPr>
            <c:extLst>
              <c:ext xmlns:c16="http://schemas.microsoft.com/office/drawing/2014/chart" uri="{C3380CC4-5D6E-409C-BE32-E72D297353CC}">
                <c16:uniqueId val="{00000013-8670-4C66-9CE5-3A82CCC3A098}"/>
              </c:ext>
            </c:extLst>
          </c:dPt>
          <c:dPt>
            <c:idx val="10"/>
            <c:invertIfNegative val="0"/>
            <c:bubble3D val="0"/>
            <c:spPr>
              <a:solidFill>
                <a:srgbClr val="7C878E"/>
              </a:solidFill>
              <a:ln>
                <a:noFill/>
              </a:ln>
              <a:effectLst/>
            </c:spPr>
            <c:extLst>
              <c:ext xmlns:c16="http://schemas.microsoft.com/office/drawing/2014/chart" uri="{C3380CC4-5D6E-409C-BE32-E72D297353CC}">
                <c16:uniqueId val="{00000015-8670-4C66-9CE5-3A82CCC3A098}"/>
              </c:ext>
            </c:extLst>
          </c:dPt>
          <c:dPt>
            <c:idx val="11"/>
            <c:invertIfNegative val="0"/>
            <c:bubble3D val="0"/>
            <c:spPr>
              <a:solidFill>
                <a:srgbClr val="7C878E"/>
              </a:solidFill>
              <a:ln>
                <a:noFill/>
              </a:ln>
              <a:effectLst/>
            </c:spPr>
            <c:extLst>
              <c:ext xmlns:c16="http://schemas.microsoft.com/office/drawing/2014/chart" uri="{C3380CC4-5D6E-409C-BE32-E72D297353CC}">
                <c16:uniqueId val="{00000017-8670-4C66-9CE5-3A82CCC3A098}"/>
              </c:ext>
            </c:extLst>
          </c:dPt>
          <c:dPt>
            <c:idx val="12"/>
            <c:invertIfNegative val="0"/>
            <c:bubble3D val="0"/>
            <c:spPr>
              <a:solidFill>
                <a:srgbClr val="7C878E"/>
              </a:solidFill>
              <a:ln>
                <a:noFill/>
              </a:ln>
              <a:effectLst/>
            </c:spPr>
            <c:extLst>
              <c:ext xmlns:c16="http://schemas.microsoft.com/office/drawing/2014/chart" uri="{C3380CC4-5D6E-409C-BE32-E72D297353CC}">
                <c16:uniqueId val="{00000019-8670-4C66-9CE5-3A82CCC3A098}"/>
              </c:ext>
            </c:extLst>
          </c:dPt>
          <c:dPt>
            <c:idx val="13"/>
            <c:invertIfNegative val="0"/>
            <c:bubble3D val="0"/>
            <c:spPr>
              <a:solidFill>
                <a:srgbClr val="7C878E"/>
              </a:solidFill>
              <a:ln>
                <a:noFill/>
              </a:ln>
              <a:effectLst/>
            </c:spPr>
            <c:extLst>
              <c:ext xmlns:c16="http://schemas.microsoft.com/office/drawing/2014/chart" uri="{C3380CC4-5D6E-409C-BE32-E72D297353CC}">
                <c16:uniqueId val="{0000001B-8670-4C66-9CE5-3A82CCC3A098}"/>
              </c:ext>
            </c:extLst>
          </c:dPt>
          <c:dPt>
            <c:idx val="14"/>
            <c:invertIfNegative val="0"/>
            <c:bubble3D val="0"/>
            <c:spPr>
              <a:solidFill>
                <a:srgbClr val="7C878E"/>
              </a:solidFill>
              <a:ln>
                <a:noFill/>
              </a:ln>
              <a:effectLst/>
            </c:spPr>
            <c:extLst>
              <c:ext xmlns:c16="http://schemas.microsoft.com/office/drawing/2014/chart" uri="{C3380CC4-5D6E-409C-BE32-E72D297353CC}">
                <c16:uniqueId val="{0000001D-8670-4C66-9CE5-3A82CCC3A098}"/>
              </c:ext>
            </c:extLst>
          </c:dPt>
          <c:dPt>
            <c:idx val="15"/>
            <c:invertIfNegative val="0"/>
            <c:bubble3D val="0"/>
            <c:spPr>
              <a:solidFill>
                <a:srgbClr val="95682B"/>
              </a:solidFill>
              <a:ln>
                <a:noFill/>
              </a:ln>
              <a:effectLst/>
            </c:spPr>
            <c:extLst>
              <c:ext xmlns:c16="http://schemas.microsoft.com/office/drawing/2014/chart" uri="{C3380CC4-5D6E-409C-BE32-E72D297353CC}">
                <c16:uniqueId val="{0000001F-8670-4C66-9CE5-3A82CCC3A098}"/>
              </c:ext>
            </c:extLst>
          </c:dPt>
          <c:dPt>
            <c:idx val="16"/>
            <c:invertIfNegative val="0"/>
            <c:bubble3D val="0"/>
            <c:spPr>
              <a:solidFill>
                <a:srgbClr val="7C878E"/>
              </a:solidFill>
              <a:ln>
                <a:noFill/>
              </a:ln>
              <a:effectLst/>
            </c:spPr>
            <c:extLst>
              <c:ext xmlns:c16="http://schemas.microsoft.com/office/drawing/2014/chart" uri="{C3380CC4-5D6E-409C-BE32-E72D297353CC}">
                <c16:uniqueId val="{00000021-8670-4C66-9CE5-3A82CCC3A098}"/>
              </c:ext>
            </c:extLst>
          </c:dPt>
          <c:dPt>
            <c:idx val="17"/>
            <c:invertIfNegative val="0"/>
            <c:bubble3D val="0"/>
            <c:spPr>
              <a:solidFill>
                <a:srgbClr val="7C878E"/>
              </a:solidFill>
              <a:ln>
                <a:noFill/>
              </a:ln>
              <a:effectLst/>
            </c:spPr>
            <c:extLst>
              <c:ext xmlns:c16="http://schemas.microsoft.com/office/drawing/2014/chart" uri="{C3380CC4-5D6E-409C-BE32-E72D297353CC}">
                <c16:uniqueId val="{00000023-8670-4C66-9CE5-3A82CCC3A098}"/>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'F73.2'!$A$7:$A$39</c:f>
              <c:strCache>
                <c:ptCount val="33"/>
                <c:pt idx="0">
                  <c:v>Quintana Roo</c:v>
                </c:pt>
                <c:pt idx="1">
                  <c:v>San Luis Potosí</c:v>
                </c:pt>
                <c:pt idx="2">
                  <c:v>Guanajuato</c:v>
                </c:pt>
                <c:pt idx="3">
                  <c:v>Coahuila</c:v>
                </c:pt>
                <c:pt idx="4">
                  <c:v>Nayarit</c:v>
                </c:pt>
                <c:pt idx="5">
                  <c:v>Jalisco</c:v>
                </c:pt>
                <c:pt idx="6">
                  <c:v>Sonora</c:v>
                </c:pt>
                <c:pt idx="7">
                  <c:v>Chihuahua</c:v>
                </c:pt>
                <c:pt idx="8">
                  <c:v>Yucatán</c:v>
                </c:pt>
                <c:pt idx="9">
                  <c:v>Estado de México</c:v>
                </c:pt>
                <c:pt idx="10">
                  <c:v>Puebla</c:v>
                </c:pt>
                <c:pt idx="11">
                  <c:v>Campeche</c:v>
                </c:pt>
                <c:pt idx="12">
                  <c:v>Hidalgo</c:v>
                </c:pt>
                <c:pt idx="13">
                  <c:v>Tabasco</c:v>
                </c:pt>
                <c:pt idx="14">
                  <c:v>Oaxaca</c:v>
                </c:pt>
                <c:pt idx="15">
                  <c:v>Nacional</c:v>
                </c:pt>
                <c:pt idx="16">
                  <c:v>Nuevo León</c:v>
                </c:pt>
                <c:pt idx="17">
                  <c:v>Baja California</c:v>
                </c:pt>
                <c:pt idx="18">
                  <c:v>Baja California Sur</c:v>
                </c:pt>
                <c:pt idx="19">
                  <c:v>Sinaloa</c:v>
                </c:pt>
                <c:pt idx="20">
                  <c:v>Tamaulipas</c:v>
                </c:pt>
                <c:pt idx="21">
                  <c:v>Michoacán</c:v>
                </c:pt>
                <c:pt idx="22">
                  <c:v>Ciudad de México</c:v>
                </c:pt>
                <c:pt idx="23">
                  <c:v>Morelos</c:v>
                </c:pt>
                <c:pt idx="24">
                  <c:v>Aguascalientes</c:v>
                </c:pt>
                <c:pt idx="25">
                  <c:v>Durango</c:v>
                </c:pt>
                <c:pt idx="26">
                  <c:v>Tlaxcala</c:v>
                </c:pt>
                <c:pt idx="27">
                  <c:v>Veracruz</c:v>
                </c:pt>
                <c:pt idx="28">
                  <c:v>Zacatecas</c:v>
                </c:pt>
                <c:pt idx="29">
                  <c:v>Colima</c:v>
                </c:pt>
                <c:pt idx="30">
                  <c:v>Querétaro</c:v>
                </c:pt>
                <c:pt idx="31">
                  <c:v>Chiapas</c:v>
                </c:pt>
                <c:pt idx="32">
                  <c:v>Guerrero</c:v>
                </c:pt>
              </c:strCache>
            </c:strRef>
          </c:cat>
          <c:val>
            <c:numRef>
              <c:f>'F73.2'!$B$7:$B$39</c:f>
              <c:numCache>
                <c:formatCode>#,##0.0</c:formatCode>
                <c:ptCount val="33"/>
                <c:pt idx="0">
                  <c:v>-4.2276486331755958</c:v>
                </c:pt>
                <c:pt idx="1">
                  <c:v>-0.89375246608246472</c:v>
                </c:pt>
                <c:pt idx="2">
                  <c:v>-0.21418556800397726</c:v>
                </c:pt>
                <c:pt idx="3">
                  <c:v>0.26214445671657316</c:v>
                </c:pt>
                <c:pt idx="4">
                  <c:v>0.82133714890859633</c:v>
                </c:pt>
                <c:pt idx="5">
                  <c:v>1.0915046549142771</c:v>
                </c:pt>
                <c:pt idx="6">
                  <c:v>1.4763952869011998</c:v>
                </c:pt>
                <c:pt idx="7">
                  <c:v>1.6579820454166949</c:v>
                </c:pt>
                <c:pt idx="8">
                  <c:v>1.9855743670716741</c:v>
                </c:pt>
                <c:pt idx="9">
                  <c:v>2.3549466494731108</c:v>
                </c:pt>
                <c:pt idx="10">
                  <c:v>2.5781650298065006</c:v>
                </c:pt>
                <c:pt idx="11">
                  <c:v>2.8111086331924939</c:v>
                </c:pt>
                <c:pt idx="12">
                  <c:v>3.0868722771012269</c:v>
                </c:pt>
                <c:pt idx="13">
                  <c:v>3.7148953864604817</c:v>
                </c:pt>
                <c:pt idx="14">
                  <c:v>4.3826638096039705</c:v>
                </c:pt>
                <c:pt idx="15">
                  <c:v>4.5928286050736622</c:v>
                </c:pt>
                <c:pt idx="16">
                  <c:v>4.6885489282117332</c:v>
                </c:pt>
                <c:pt idx="17">
                  <c:v>4.785583467020138</c:v>
                </c:pt>
                <c:pt idx="18">
                  <c:v>5.3218445458691699</c:v>
                </c:pt>
                <c:pt idx="19">
                  <c:v>6.8500318398367011</c:v>
                </c:pt>
                <c:pt idx="20">
                  <c:v>7.1149260115505042</c:v>
                </c:pt>
                <c:pt idx="21">
                  <c:v>7.2311139250788914</c:v>
                </c:pt>
                <c:pt idx="22">
                  <c:v>7.6162879254584759</c:v>
                </c:pt>
                <c:pt idx="23">
                  <c:v>7.9811921840438504</c:v>
                </c:pt>
                <c:pt idx="24">
                  <c:v>8.6907311125334452</c:v>
                </c:pt>
                <c:pt idx="25">
                  <c:v>8.7172458977838438</c:v>
                </c:pt>
                <c:pt idx="26">
                  <c:v>9.9584241684820505</c:v>
                </c:pt>
                <c:pt idx="27">
                  <c:v>12.261933607288999</c:v>
                </c:pt>
                <c:pt idx="28">
                  <c:v>12.643552990609885</c:v>
                </c:pt>
                <c:pt idx="29">
                  <c:v>15.195941546872183</c:v>
                </c:pt>
                <c:pt idx="30">
                  <c:v>16.256119831792159</c:v>
                </c:pt>
                <c:pt idx="31">
                  <c:v>19.083506219654645</c:v>
                </c:pt>
                <c:pt idx="32">
                  <c:v>21.341242992535104</c:v>
                </c:pt>
              </c:numCache>
            </c:numRef>
          </c:val>
          <c:extLst>
            <c:ext xmlns:c16="http://schemas.microsoft.com/office/drawing/2014/chart" uri="{C3380CC4-5D6E-409C-BE32-E72D297353CC}">
              <c16:uniqueId val="{00000024-8670-4C66-9CE5-3A82CCC3A098}"/>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'F74'!$B$5</c:f>
              <c:strCache>
                <c:ptCount val="1"/>
                <c:pt idx="0">
                  <c:v>Cifras originales</c:v>
                </c:pt>
              </c:strCache>
            </c:strRef>
          </c:tx>
          <c:spPr>
            <a:solidFill>
              <a:srgbClr val="7C878E"/>
            </a:solidFill>
            <a:ln>
              <a:noFill/>
            </a:ln>
            <a:effectLst/>
          </c:spPr>
          <c:invertIfNegative val="0"/>
          <c:dPt>
            <c:idx val="10"/>
            <c:invertIfNegative val="0"/>
            <c:bubble3D val="0"/>
            <c:extLst>
              <c:ext xmlns:c16="http://schemas.microsoft.com/office/drawing/2014/chart" uri="{C3380CC4-5D6E-409C-BE32-E72D297353CC}">
                <c16:uniqueId val="{00000000-7824-4220-A8D1-997DC74ED099}"/>
              </c:ext>
            </c:extLst>
          </c:dPt>
          <c:dPt>
            <c:idx val="11"/>
            <c:invertIfNegative val="0"/>
            <c:bubble3D val="0"/>
            <c:spPr>
              <a:solidFill>
                <a:srgbClr val="7C878E"/>
              </a:solidFill>
              <a:ln>
                <a:noFill/>
              </a:ln>
              <a:effectLst/>
            </c:spPr>
            <c:extLst>
              <c:ext xmlns:c16="http://schemas.microsoft.com/office/drawing/2014/chart" uri="{C3380CC4-5D6E-409C-BE32-E72D297353CC}">
                <c16:uniqueId val="{00000002-7824-4220-A8D1-997DC74ED099}"/>
              </c:ext>
            </c:extLst>
          </c:dPt>
          <c:dPt>
            <c:idx val="21"/>
            <c:invertIfNegative val="0"/>
            <c:bubble3D val="0"/>
            <c:spPr>
              <a:solidFill>
                <a:srgbClr val="393D3F"/>
              </a:solidFill>
              <a:ln>
                <a:noFill/>
              </a:ln>
              <a:effectLst/>
            </c:spPr>
            <c:extLst>
              <c:ext xmlns:c16="http://schemas.microsoft.com/office/drawing/2014/chart" uri="{C3380CC4-5D6E-409C-BE32-E72D297353CC}">
                <c16:uniqueId val="{00000004-7824-4220-A8D1-997DC74ED099}"/>
              </c:ext>
            </c:extLst>
          </c:dPt>
          <c:dPt>
            <c:idx val="22"/>
            <c:invertIfNegative val="0"/>
            <c:bubble3D val="0"/>
            <c:extLst>
              <c:ext xmlns:c16="http://schemas.microsoft.com/office/drawing/2014/chart" uri="{C3380CC4-5D6E-409C-BE32-E72D297353CC}">
                <c16:uniqueId val="{00000005-7824-4220-A8D1-997DC74ED099}"/>
              </c:ext>
            </c:extLst>
          </c:dPt>
          <c:dPt>
            <c:idx val="23"/>
            <c:invertIfNegative val="0"/>
            <c:bubble3D val="0"/>
            <c:spPr>
              <a:solidFill>
                <a:srgbClr val="7C878E"/>
              </a:solidFill>
              <a:ln>
                <a:noFill/>
              </a:ln>
              <a:effectLst/>
            </c:spPr>
            <c:extLst>
              <c:ext xmlns:c16="http://schemas.microsoft.com/office/drawing/2014/chart" uri="{C3380CC4-5D6E-409C-BE32-E72D297353CC}">
                <c16:uniqueId val="{00000007-7824-4220-A8D1-997DC74ED099}"/>
              </c:ext>
            </c:extLst>
          </c:dPt>
          <c:dPt>
            <c:idx val="34"/>
            <c:invertIfNegative val="0"/>
            <c:bubble3D val="0"/>
            <c:extLst>
              <c:ext xmlns:c16="http://schemas.microsoft.com/office/drawing/2014/chart" uri="{C3380CC4-5D6E-409C-BE32-E72D297353CC}">
                <c16:uniqueId val="{00000008-7824-4220-A8D1-997DC74ED099}"/>
              </c:ext>
            </c:extLst>
          </c:dPt>
          <c:dPt>
            <c:idx val="35"/>
            <c:invertIfNegative val="0"/>
            <c:bubble3D val="0"/>
            <c:spPr>
              <a:solidFill>
                <a:srgbClr val="7C878E"/>
              </a:solidFill>
              <a:ln>
                <a:noFill/>
              </a:ln>
              <a:effectLst/>
            </c:spPr>
            <c:extLst>
              <c:ext xmlns:c16="http://schemas.microsoft.com/office/drawing/2014/chart" uri="{C3380CC4-5D6E-409C-BE32-E72D297353CC}">
                <c16:uniqueId val="{0000000A-7824-4220-A8D1-997DC74ED099}"/>
              </c:ext>
            </c:extLst>
          </c:dPt>
          <c:dPt>
            <c:idx val="46"/>
            <c:invertIfNegative val="0"/>
            <c:bubble3D val="0"/>
            <c:extLst>
              <c:ext xmlns:c16="http://schemas.microsoft.com/office/drawing/2014/chart" uri="{C3380CC4-5D6E-409C-BE32-E72D297353CC}">
                <c16:uniqueId val="{0000000B-7824-4220-A8D1-997DC74ED099}"/>
              </c:ext>
            </c:extLst>
          </c:dPt>
          <c:dPt>
            <c:idx val="47"/>
            <c:invertIfNegative val="0"/>
            <c:bubble3D val="0"/>
            <c:spPr>
              <a:solidFill>
                <a:srgbClr val="7C878E"/>
              </a:solidFill>
              <a:ln>
                <a:noFill/>
              </a:ln>
              <a:effectLst/>
            </c:spPr>
            <c:extLst>
              <c:ext xmlns:c16="http://schemas.microsoft.com/office/drawing/2014/chart" uri="{C3380CC4-5D6E-409C-BE32-E72D297353CC}">
                <c16:uniqueId val="{0000000D-7824-4220-A8D1-997DC74ED099}"/>
              </c:ext>
            </c:extLst>
          </c:dPt>
          <c:dPt>
            <c:idx val="58"/>
            <c:invertIfNegative val="0"/>
            <c:bubble3D val="0"/>
            <c:extLst>
              <c:ext xmlns:c16="http://schemas.microsoft.com/office/drawing/2014/chart" uri="{C3380CC4-5D6E-409C-BE32-E72D297353CC}">
                <c16:uniqueId val="{0000000E-7824-4220-A8D1-997DC74ED099}"/>
              </c:ext>
            </c:extLst>
          </c:dPt>
          <c:dPt>
            <c:idx val="59"/>
            <c:invertIfNegative val="0"/>
            <c:bubble3D val="0"/>
            <c:spPr>
              <a:solidFill>
                <a:srgbClr val="7C878E"/>
              </a:solidFill>
              <a:ln>
                <a:noFill/>
              </a:ln>
              <a:effectLst/>
            </c:spPr>
            <c:extLst>
              <c:ext xmlns:c16="http://schemas.microsoft.com/office/drawing/2014/chart" uri="{C3380CC4-5D6E-409C-BE32-E72D297353CC}">
                <c16:uniqueId val="{00000010-7824-4220-A8D1-997DC74ED099}"/>
              </c:ext>
            </c:extLst>
          </c:dPt>
          <c:dPt>
            <c:idx val="70"/>
            <c:invertIfNegative val="0"/>
            <c:bubble3D val="0"/>
            <c:extLst>
              <c:ext xmlns:c16="http://schemas.microsoft.com/office/drawing/2014/chart" uri="{C3380CC4-5D6E-409C-BE32-E72D297353CC}">
                <c16:uniqueId val="{00000011-7824-4220-A8D1-997DC74ED099}"/>
              </c:ext>
            </c:extLst>
          </c:dPt>
          <c:dPt>
            <c:idx val="71"/>
            <c:invertIfNegative val="0"/>
            <c:bubble3D val="0"/>
            <c:spPr>
              <a:solidFill>
                <a:srgbClr val="7C878E"/>
              </a:solidFill>
              <a:ln>
                <a:noFill/>
              </a:ln>
              <a:effectLst/>
            </c:spPr>
            <c:extLst>
              <c:ext xmlns:c16="http://schemas.microsoft.com/office/drawing/2014/chart" uri="{C3380CC4-5D6E-409C-BE32-E72D297353CC}">
                <c16:uniqueId val="{00000013-7824-4220-A8D1-997DC74ED099}"/>
              </c:ext>
            </c:extLst>
          </c:dPt>
          <c:cat>
            <c:numRef>
              <c:f>'F74'!$A$6:$A$27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'F74'!$B$6:$B$27</c:f>
              <c:numCache>
                <c:formatCode>#,##0</c:formatCode>
                <c:ptCount val="22"/>
                <c:pt idx="0">
                  <c:v>63944</c:v>
                </c:pt>
                <c:pt idx="1">
                  <c:v>70946</c:v>
                </c:pt>
                <c:pt idx="2">
                  <c:v>66712</c:v>
                </c:pt>
                <c:pt idx="3">
                  <c:v>58395</c:v>
                </c:pt>
                <c:pt idx="4">
                  <c:v>51717</c:v>
                </c:pt>
                <c:pt idx="5">
                  <c:v>49153</c:v>
                </c:pt>
                <c:pt idx="6">
                  <c:v>57056</c:v>
                </c:pt>
                <c:pt idx="7">
                  <c:v>48653</c:v>
                </c:pt>
                <c:pt idx="8">
                  <c:v>71892</c:v>
                </c:pt>
                <c:pt idx="9">
                  <c:v>82545</c:v>
                </c:pt>
                <c:pt idx="10">
                  <c:v>83759</c:v>
                </c:pt>
                <c:pt idx="11">
                  <c:v>95434</c:v>
                </c:pt>
                <c:pt idx="12">
                  <c:v>103580</c:v>
                </c:pt>
                <c:pt idx="13">
                  <c:v>105150</c:v>
                </c:pt>
                <c:pt idx="14">
                  <c:v>110638</c:v>
                </c:pt>
                <c:pt idx="15">
                  <c:v>98948</c:v>
                </c:pt>
                <c:pt idx="16">
                  <c:v>91322</c:v>
                </c:pt>
                <c:pt idx="17">
                  <c:v>114358</c:v>
                </c:pt>
                <c:pt idx="18">
                  <c:v>103784</c:v>
                </c:pt>
                <c:pt idx="19">
                  <c:v>132968</c:v>
                </c:pt>
                <c:pt idx="20">
                  <c:v>114985</c:v>
                </c:pt>
                <c:pt idx="21">
                  <c:v>110416</c:v>
                </c:pt>
              </c:numCache>
            </c:numRef>
          </c:val>
          <c:extLst>
            <c:ext xmlns:c16="http://schemas.microsoft.com/office/drawing/2014/chart" uri="{C3380CC4-5D6E-409C-BE32-E72D297353CC}">
              <c16:uniqueId val="{00000014-7824-4220-A8D1-997DC74ED099}"/>
            </c:ext>
          </c:extLst>
        </c:ser>
        <c:dLbls>
          <c:showLegendKey val="0"/>
          <c:showVal val="0"/>
          <c:showCatName val="0"/>
          <c:showSerName val="0"/>
          <c:showPercent val="0"/>
          <c:showBubbleSize val="0"/>
        </c:dLbls>
        <c:gapWidth val="50"/>
        <c:overlap val="-27"/>
        <c:axId val="112488832"/>
        <c:axId val="112490368"/>
      </c:barChart>
      <c:lineChart>
        <c:grouping val="standard"/>
        <c:varyColors val="0"/>
        <c:ser>
          <c:idx val="1"/>
          <c:order val="1"/>
          <c:tx>
            <c:strRef>
              <c:f>'F74'!$C$5</c:f>
              <c:strCache>
                <c:ptCount val="1"/>
                <c:pt idx="0">
                  <c:v>Por cada mil asegurados</c:v>
                </c:pt>
              </c:strCache>
            </c:strRef>
          </c:tx>
          <c:spPr>
            <a:ln w="28575" cap="rnd">
              <a:solidFill>
                <a:srgbClr val="FBBB27"/>
              </a:solidFill>
              <a:round/>
            </a:ln>
            <a:effectLst/>
          </c:spPr>
          <c:marker>
            <c:symbol val="none"/>
          </c:marker>
          <c:val>
            <c:numRef>
              <c:f>'F74'!$C$6:$C$27</c:f>
              <c:numCache>
                <c:formatCode>#,##0</c:formatCode>
                <c:ptCount val="22"/>
                <c:pt idx="0">
                  <c:v>72.107507214246482</c:v>
                </c:pt>
                <c:pt idx="1">
                  <c:v>74.939685732031421</c:v>
                </c:pt>
                <c:pt idx="2">
                  <c:v>66.640761026462712</c:v>
                </c:pt>
                <c:pt idx="3">
                  <c:v>56.901173492306484</c:v>
                </c:pt>
                <c:pt idx="4">
                  <c:v>50.807445117506397</c:v>
                </c:pt>
                <c:pt idx="5">
                  <c:v>47.526270802956404</c:v>
                </c:pt>
                <c:pt idx="6">
                  <c:v>54.006623989671198</c:v>
                </c:pt>
                <c:pt idx="7">
                  <c:v>45.29403933682071</c:v>
                </c:pt>
                <c:pt idx="8">
                  <c:v>64.23465143686299</c:v>
                </c:pt>
                <c:pt idx="9">
                  <c:v>70.355969070477855</c:v>
                </c:pt>
                <c:pt idx="10">
                  <c:v>68.993381465632623</c:v>
                </c:pt>
                <c:pt idx="11">
                  <c:v>79.60760924420569</c:v>
                </c:pt>
                <c:pt idx="12">
                  <c:v>84.473869209853703</c:v>
                </c:pt>
                <c:pt idx="13">
                  <c:v>82.004225381770027</c:v>
                </c:pt>
                <c:pt idx="14">
                  <c:v>83.357819758812468</c:v>
                </c:pt>
                <c:pt idx="15">
                  <c:v>72.297695706401853</c:v>
                </c:pt>
                <c:pt idx="16">
                  <c:v>64.614180704896114</c:v>
                </c:pt>
                <c:pt idx="17">
                  <c:v>76.550738510661802</c:v>
                </c:pt>
                <c:pt idx="18">
                  <c:v>66.564516925579284</c:v>
                </c:pt>
                <c:pt idx="19">
                  <c:v>80.022339429333499</c:v>
                </c:pt>
                <c:pt idx="20">
                  <c:v>65.939176650586873</c:v>
                </c:pt>
                <c:pt idx="21">
                  <c:v>61.473913004747949</c:v>
                </c:pt>
              </c:numCache>
            </c:numRef>
          </c:val>
          <c:smooth val="0"/>
          <c:extLst>
            <c:ext xmlns:c16="http://schemas.microsoft.com/office/drawing/2014/chart" uri="{C3380CC4-5D6E-409C-BE32-E72D297353CC}">
              <c16:uniqueId val="{00000015-7824-4220-A8D1-997DC74ED099}"/>
            </c:ext>
          </c:extLst>
        </c:ser>
        <c:dLbls>
          <c:showLegendKey val="0"/>
          <c:showVal val="0"/>
          <c:showCatName val="0"/>
          <c:showSerName val="0"/>
          <c:showPercent val="0"/>
          <c:showBubbleSize val="0"/>
        </c:dLbls>
        <c:marker val="1"/>
        <c:smooth val="0"/>
        <c:axId val="112501888"/>
        <c:axId val="112491904"/>
      </c:lineChart>
      <c:catAx>
        <c:axId val="112488832"/>
        <c:scaling>
          <c:orientation val="minMax"/>
        </c:scaling>
        <c:delete val="0"/>
        <c:axPos val="b"/>
        <c:numFmt formatCode="General" sourceLinked="1"/>
        <c:majorTickMark val="none"/>
        <c:minorTickMark val="none"/>
        <c:tickLblPos val="nextTo"/>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12490368"/>
        <c:crosses val="autoZero"/>
        <c:auto val="1"/>
        <c:lblAlgn val="ctr"/>
        <c:lblOffset val="100"/>
        <c:noMultiLvlLbl val="0"/>
      </c:catAx>
      <c:valAx>
        <c:axId val="112490368"/>
        <c:scaling>
          <c:orientation val="minMax"/>
        </c:scaling>
        <c:delete val="0"/>
        <c:axPos val="l"/>
        <c:majorGridlines>
          <c:spPr>
            <a:ln w="9525" cap="flat" cmpd="sng" algn="ctr">
              <a:solidFill>
                <a:srgbClr val="D9D9D9"/>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12488832"/>
        <c:crosses val="autoZero"/>
        <c:crossBetween val="between"/>
      </c:valAx>
      <c:valAx>
        <c:axId val="11249190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12501888"/>
        <c:crosses val="max"/>
        <c:crossBetween val="between"/>
      </c:valAx>
      <c:catAx>
        <c:axId val="112501888"/>
        <c:scaling>
          <c:orientation val="minMax"/>
        </c:scaling>
        <c:delete val="1"/>
        <c:axPos val="b"/>
        <c:numFmt formatCode="General" sourceLinked="1"/>
        <c:majorTickMark val="out"/>
        <c:minorTickMark val="none"/>
        <c:tickLblPos val="nextTo"/>
        <c:crossAx val="11249190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tx>
            <c:strRef>
              <c:f>'F75.1'!$B$6</c:f>
              <c:strCache>
                <c:ptCount val="1"/>
                <c:pt idx="0">
                  <c:v>Días</c:v>
                </c:pt>
              </c:strCache>
            </c:strRef>
          </c:tx>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2952-4CCB-BDC6-EDD5584437D1}"/>
              </c:ext>
            </c:extLst>
          </c:dPt>
          <c:dPt>
            <c:idx val="1"/>
            <c:invertIfNegative val="0"/>
            <c:bubble3D val="0"/>
            <c:spPr>
              <a:solidFill>
                <a:srgbClr val="7C878E"/>
              </a:solidFill>
              <a:ln>
                <a:noFill/>
              </a:ln>
              <a:effectLst/>
            </c:spPr>
            <c:extLst>
              <c:ext xmlns:c16="http://schemas.microsoft.com/office/drawing/2014/chart" uri="{C3380CC4-5D6E-409C-BE32-E72D297353CC}">
                <c16:uniqueId val="{00000003-2952-4CCB-BDC6-EDD5584437D1}"/>
              </c:ext>
            </c:extLst>
          </c:dPt>
          <c:dPt>
            <c:idx val="2"/>
            <c:invertIfNegative val="0"/>
            <c:bubble3D val="0"/>
            <c:spPr>
              <a:solidFill>
                <a:srgbClr val="7C878E"/>
              </a:solidFill>
              <a:ln>
                <a:noFill/>
              </a:ln>
              <a:effectLst/>
            </c:spPr>
            <c:extLst>
              <c:ext xmlns:c16="http://schemas.microsoft.com/office/drawing/2014/chart" uri="{C3380CC4-5D6E-409C-BE32-E72D297353CC}">
                <c16:uniqueId val="{00000005-2952-4CCB-BDC6-EDD5584437D1}"/>
              </c:ext>
            </c:extLst>
          </c:dPt>
          <c:dPt>
            <c:idx val="3"/>
            <c:invertIfNegative val="0"/>
            <c:bubble3D val="0"/>
            <c:spPr>
              <a:solidFill>
                <a:srgbClr val="7C878E"/>
              </a:solidFill>
              <a:ln>
                <a:noFill/>
              </a:ln>
              <a:effectLst/>
            </c:spPr>
            <c:extLst>
              <c:ext xmlns:c16="http://schemas.microsoft.com/office/drawing/2014/chart" uri="{C3380CC4-5D6E-409C-BE32-E72D297353CC}">
                <c16:uniqueId val="{00000007-2952-4CCB-BDC6-EDD5584437D1}"/>
              </c:ext>
            </c:extLst>
          </c:dPt>
          <c:dPt>
            <c:idx val="4"/>
            <c:invertIfNegative val="0"/>
            <c:bubble3D val="0"/>
            <c:spPr>
              <a:solidFill>
                <a:srgbClr val="7C878E"/>
              </a:solidFill>
              <a:ln>
                <a:noFill/>
              </a:ln>
              <a:effectLst/>
            </c:spPr>
            <c:extLst>
              <c:ext xmlns:c16="http://schemas.microsoft.com/office/drawing/2014/chart" uri="{C3380CC4-5D6E-409C-BE32-E72D297353CC}">
                <c16:uniqueId val="{00000009-2952-4CCB-BDC6-EDD5584437D1}"/>
              </c:ext>
            </c:extLst>
          </c:dPt>
          <c:dPt>
            <c:idx val="5"/>
            <c:invertIfNegative val="0"/>
            <c:bubble3D val="0"/>
            <c:spPr>
              <a:solidFill>
                <a:srgbClr val="7C878E"/>
              </a:solidFill>
              <a:ln>
                <a:noFill/>
              </a:ln>
              <a:effectLst/>
            </c:spPr>
            <c:extLst>
              <c:ext xmlns:c16="http://schemas.microsoft.com/office/drawing/2014/chart" uri="{C3380CC4-5D6E-409C-BE32-E72D297353CC}">
                <c16:uniqueId val="{0000000B-2952-4CCB-BDC6-EDD5584437D1}"/>
              </c:ext>
            </c:extLst>
          </c:dPt>
          <c:dPt>
            <c:idx val="6"/>
            <c:invertIfNegative val="0"/>
            <c:bubble3D val="0"/>
            <c:spPr>
              <a:solidFill>
                <a:srgbClr val="7C878E"/>
              </a:solidFill>
              <a:ln>
                <a:noFill/>
              </a:ln>
              <a:effectLst/>
            </c:spPr>
            <c:extLst>
              <c:ext xmlns:c16="http://schemas.microsoft.com/office/drawing/2014/chart" uri="{C3380CC4-5D6E-409C-BE32-E72D297353CC}">
                <c16:uniqueId val="{0000000D-2952-4CCB-BDC6-EDD5584437D1}"/>
              </c:ext>
            </c:extLst>
          </c:dPt>
          <c:dPt>
            <c:idx val="7"/>
            <c:invertIfNegative val="0"/>
            <c:bubble3D val="0"/>
            <c:spPr>
              <a:solidFill>
                <a:srgbClr val="7C878E"/>
              </a:solidFill>
              <a:ln>
                <a:noFill/>
              </a:ln>
              <a:effectLst/>
            </c:spPr>
            <c:extLst>
              <c:ext xmlns:c16="http://schemas.microsoft.com/office/drawing/2014/chart" uri="{C3380CC4-5D6E-409C-BE32-E72D297353CC}">
                <c16:uniqueId val="{0000000F-2952-4CCB-BDC6-EDD5584437D1}"/>
              </c:ext>
            </c:extLst>
          </c:dPt>
          <c:dPt>
            <c:idx val="8"/>
            <c:invertIfNegative val="0"/>
            <c:bubble3D val="0"/>
            <c:spPr>
              <a:solidFill>
                <a:srgbClr val="7C878E"/>
              </a:solidFill>
              <a:ln>
                <a:noFill/>
              </a:ln>
              <a:effectLst/>
            </c:spPr>
            <c:extLst>
              <c:ext xmlns:c16="http://schemas.microsoft.com/office/drawing/2014/chart" uri="{C3380CC4-5D6E-409C-BE32-E72D297353CC}">
                <c16:uniqueId val="{00000011-2952-4CCB-BDC6-EDD5584437D1}"/>
              </c:ext>
            </c:extLst>
          </c:dPt>
          <c:dPt>
            <c:idx val="9"/>
            <c:invertIfNegative val="0"/>
            <c:bubble3D val="0"/>
            <c:spPr>
              <a:solidFill>
                <a:srgbClr val="7C878E"/>
              </a:solidFill>
              <a:ln>
                <a:noFill/>
              </a:ln>
              <a:effectLst/>
            </c:spPr>
            <c:extLst>
              <c:ext xmlns:c16="http://schemas.microsoft.com/office/drawing/2014/chart" uri="{C3380CC4-5D6E-409C-BE32-E72D297353CC}">
                <c16:uniqueId val="{00000013-2952-4CCB-BDC6-EDD5584437D1}"/>
              </c:ext>
            </c:extLst>
          </c:dPt>
          <c:dPt>
            <c:idx val="10"/>
            <c:invertIfNegative val="0"/>
            <c:bubble3D val="0"/>
            <c:spPr>
              <a:solidFill>
                <a:srgbClr val="7C878E"/>
              </a:solidFill>
              <a:ln>
                <a:noFill/>
              </a:ln>
              <a:effectLst/>
            </c:spPr>
            <c:extLst>
              <c:ext xmlns:c16="http://schemas.microsoft.com/office/drawing/2014/chart" uri="{C3380CC4-5D6E-409C-BE32-E72D297353CC}">
                <c16:uniqueId val="{00000015-2952-4CCB-BDC6-EDD5584437D1}"/>
              </c:ext>
            </c:extLst>
          </c:dPt>
          <c:dPt>
            <c:idx val="11"/>
            <c:invertIfNegative val="0"/>
            <c:bubble3D val="0"/>
            <c:spPr>
              <a:solidFill>
                <a:srgbClr val="7C878E"/>
              </a:solidFill>
              <a:ln>
                <a:noFill/>
              </a:ln>
              <a:effectLst/>
            </c:spPr>
            <c:extLst>
              <c:ext xmlns:c16="http://schemas.microsoft.com/office/drawing/2014/chart" uri="{C3380CC4-5D6E-409C-BE32-E72D297353CC}">
                <c16:uniqueId val="{00000017-2952-4CCB-BDC6-EDD5584437D1}"/>
              </c:ext>
            </c:extLst>
          </c:dPt>
          <c:dPt>
            <c:idx val="12"/>
            <c:invertIfNegative val="0"/>
            <c:bubble3D val="0"/>
            <c:spPr>
              <a:solidFill>
                <a:srgbClr val="7C878E"/>
              </a:solidFill>
              <a:ln>
                <a:noFill/>
              </a:ln>
              <a:effectLst/>
            </c:spPr>
            <c:extLst>
              <c:ext xmlns:c16="http://schemas.microsoft.com/office/drawing/2014/chart" uri="{C3380CC4-5D6E-409C-BE32-E72D297353CC}">
                <c16:uniqueId val="{00000019-2952-4CCB-BDC6-EDD5584437D1}"/>
              </c:ext>
            </c:extLst>
          </c:dPt>
          <c:dPt>
            <c:idx val="13"/>
            <c:invertIfNegative val="0"/>
            <c:bubble3D val="0"/>
            <c:spPr>
              <a:solidFill>
                <a:srgbClr val="7C878E"/>
              </a:solidFill>
              <a:ln>
                <a:noFill/>
              </a:ln>
              <a:effectLst/>
            </c:spPr>
            <c:extLst>
              <c:ext xmlns:c16="http://schemas.microsoft.com/office/drawing/2014/chart" uri="{C3380CC4-5D6E-409C-BE32-E72D297353CC}">
                <c16:uniqueId val="{0000001B-2952-4CCB-BDC6-EDD5584437D1}"/>
              </c:ext>
            </c:extLst>
          </c:dPt>
          <c:dPt>
            <c:idx val="14"/>
            <c:invertIfNegative val="0"/>
            <c:bubble3D val="0"/>
            <c:spPr>
              <a:solidFill>
                <a:srgbClr val="7C878E"/>
              </a:solidFill>
              <a:ln>
                <a:noFill/>
              </a:ln>
              <a:effectLst/>
            </c:spPr>
            <c:extLst>
              <c:ext xmlns:c16="http://schemas.microsoft.com/office/drawing/2014/chart" uri="{C3380CC4-5D6E-409C-BE32-E72D297353CC}">
                <c16:uniqueId val="{0000001D-2952-4CCB-BDC6-EDD5584437D1}"/>
              </c:ext>
            </c:extLst>
          </c:dPt>
          <c:dPt>
            <c:idx val="15"/>
            <c:invertIfNegative val="0"/>
            <c:bubble3D val="0"/>
            <c:spPr>
              <a:solidFill>
                <a:srgbClr val="95682B"/>
              </a:solidFill>
              <a:ln>
                <a:noFill/>
              </a:ln>
              <a:effectLst/>
            </c:spPr>
            <c:extLst>
              <c:ext xmlns:c16="http://schemas.microsoft.com/office/drawing/2014/chart" uri="{C3380CC4-5D6E-409C-BE32-E72D297353CC}">
                <c16:uniqueId val="{0000001F-2952-4CCB-BDC6-EDD5584437D1}"/>
              </c:ext>
            </c:extLst>
          </c:dPt>
          <c:dPt>
            <c:idx val="16"/>
            <c:invertIfNegative val="0"/>
            <c:bubble3D val="0"/>
            <c:spPr>
              <a:solidFill>
                <a:srgbClr val="7C878E"/>
              </a:solidFill>
              <a:ln>
                <a:noFill/>
              </a:ln>
              <a:effectLst/>
            </c:spPr>
            <c:extLst>
              <c:ext xmlns:c16="http://schemas.microsoft.com/office/drawing/2014/chart" uri="{C3380CC4-5D6E-409C-BE32-E72D297353CC}">
                <c16:uniqueId val="{00000021-2952-4CCB-BDC6-EDD5584437D1}"/>
              </c:ext>
            </c:extLst>
          </c:dPt>
          <c:dPt>
            <c:idx val="17"/>
            <c:invertIfNegative val="0"/>
            <c:bubble3D val="0"/>
            <c:spPr>
              <a:solidFill>
                <a:srgbClr val="7C878E"/>
              </a:solidFill>
              <a:ln>
                <a:noFill/>
              </a:ln>
              <a:effectLst/>
            </c:spPr>
            <c:extLst>
              <c:ext xmlns:c16="http://schemas.microsoft.com/office/drawing/2014/chart" uri="{C3380CC4-5D6E-409C-BE32-E72D297353CC}">
                <c16:uniqueId val="{00000023-2952-4CCB-BDC6-EDD5584437D1}"/>
              </c:ext>
            </c:extLst>
          </c:dPt>
          <c:dPt>
            <c:idx val="20"/>
            <c:invertIfNegative val="0"/>
            <c:bubble3D val="0"/>
            <c:spPr>
              <a:solidFill>
                <a:srgbClr val="FBBB27"/>
              </a:solidFill>
              <a:ln>
                <a:noFill/>
              </a:ln>
              <a:effectLst/>
            </c:spPr>
            <c:extLst>
              <c:ext xmlns:c16="http://schemas.microsoft.com/office/drawing/2014/chart" uri="{C3380CC4-5D6E-409C-BE32-E72D297353CC}">
                <c16:uniqueId val="{00000025-2952-4CCB-BDC6-EDD5584437D1}"/>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'F75.1'!$A$7:$A$39</c:f>
              <c:strCache>
                <c:ptCount val="33"/>
                <c:pt idx="0">
                  <c:v>Campeche</c:v>
                </c:pt>
                <c:pt idx="1">
                  <c:v>Ciudad de México</c:v>
                </c:pt>
                <c:pt idx="2">
                  <c:v>Nuevo León</c:v>
                </c:pt>
                <c:pt idx="3">
                  <c:v>Querétaro</c:v>
                </c:pt>
                <c:pt idx="4">
                  <c:v>Coahuila</c:v>
                </c:pt>
                <c:pt idx="5">
                  <c:v>Yucatán</c:v>
                </c:pt>
                <c:pt idx="6">
                  <c:v>Tlaxcala</c:v>
                </c:pt>
                <c:pt idx="7">
                  <c:v>Oaxaca</c:v>
                </c:pt>
                <c:pt idx="8">
                  <c:v>Quintana Roo</c:v>
                </c:pt>
                <c:pt idx="9">
                  <c:v>Morelos</c:v>
                </c:pt>
                <c:pt idx="10">
                  <c:v>Tabasco</c:v>
                </c:pt>
                <c:pt idx="11">
                  <c:v>Michoacán</c:v>
                </c:pt>
                <c:pt idx="12">
                  <c:v>Aguascalientes</c:v>
                </c:pt>
                <c:pt idx="13">
                  <c:v>Guerrero</c:v>
                </c:pt>
                <c:pt idx="14">
                  <c:v>Puebla</c:v>
                </c:pt>
                <c:pt idx="15">
                  <c:v>Nacional</c:v>
                </c:pt>
                <c:pt idx="16">
                  <c:v>Veracruz</c:v>
                </c:pt>
                <c:pt idx="17">
                  <c:v>Baja California</c:v>
                </c:pt>
                <c:pt idx="18">
                  <c:v>Chiapas</c:v>
                </c:pt>
                <c:pt idx="19">
                  <c:v>Durango</c:v>
                </c:pt>
                <c:pt idx="20">
                  <c:v>Jalisco</c:v>
                </c:pt>
                <c:pt idx="21">
                  <c:v>Nayarit</c:v>
                </c:pt>
                <c:pt idx="22">
                  <c:v>Baja California Sur</c:v>
                </c:pt>
                <c:pt idx="23">
                  <c:v>Zacatecas</c:v>
                </c:pt>
                <c:pt idx="24">
                  <c:v>Guanajuato</c:v>
                </c:pt>
                <c:pt idx="25">
                  <c:v>Chihuahua</c:v>
                </c:pt>
                <c:pt idx="26">
                  <c:v>Tamaulipas</c:v>
                </c:pt>
                <c:pt idx="27">
                  <c:v>Hidalgo</c:v>
                </c:pt>
                <c:pt idx="28">
                  <c:v>Sinaloa</c:v>
                </c:pt>
                <c:pt idx="29">
                  <c:v>San Luis Potosí</c:v>
                </c:pt>
                <c:pt idx="30">
                  <c:v>Sonora</c:v>
                </c:pt>
                <c:pt idx="31">
                  <c:v>Colima</c:v>
                </c:pt>
                <c:pt idx="32">
                  <c:v>Estado de México</c:v>
                </c:pt>
              </c:strCache>
            </c:strRef>
          </c:cat>
          <c:val>
            <c:numRef>
              <c:f>'F75.1'!$B$7:$B$39</c:f>
              <c:numCache>
                <c:formatCode>#,##0</c:formatCode>
                <c:ptCount val="33"/>
                <c:pt idx="0">
                  <c:v>28.387538088427338</c:v>
                </c:pt>
                <c:pt idx="1">
                  <c:v>32.311508898235303</c:v>
                </c:pt>
                <c:pt idx="2">
                  <c:v>35.114601601219974</c:v>
                </c:pt>
                <c:pt idx="3">
                  <c:v>35.467684737650082</c:v>
                </c:pt>
                <c:pt idx="4">
                  <c:v>38.16553668660152</c:v>
                </c:pt>
                <c:pt idx="5">
                  <c:v>39.68839991139334</c:v>
                </c:pt>
                <c:pt idx="6">
                  <c:v>41.131534503750835</c:v>
                </c:pt>
                <c:pt idx="7">
                  <c:v>43.496289315584875</c:v>
                </c:pt>
                <c:pt idx="8">
                  <c:v>44.401915128555409</c:v>
                </c:pt>
                <c:pt idx="9">
                  <c:v>46.374859495273824</c:v>
                </c:pt>
                <c:pt idx="10">
                  <c:v>47.156501954098204</c:v>
                </c:pt>
                <c:pt idx="11">
                  <c:v>47.465109748372221</c:v>
                </c:pt>
                <c:pt idx="12">
                  <c:v>49.374934984671683</c:v>
                </c:pt>
                <c:pt idx="13">
                  <c:v>53.305126798819501</c:v>
                </c:pt>
                <c:pt idx="14">
                  <c:v>54.935748738907911</c:v>
                </c:pt>
                <c:pt idx="15">
                  <c:v>55.43674258574633</c:v>
                </c:pt>
                <c:pt idx="16">
                  <c:v>55.570494703922506</c:v>
                </c:pt>
                <c:pt idx="17">
                  <c:v>59.205074936773954</c:v>
                </c:pt>
                <c:pt idx="18">
                  <c:v>59.373008106725081</c:v>
                </c:pt>
                <c:pt idx="19">
                  <c:v>60.113573587235564</c:v>
                </c:pt>
                <c:pt idx="20">
                  <c:v>61.473913004747949</c:v>
                </c:pt>
                <c:pt idx="21">
                  <c:v>63.515300340007556</c:v>
                </c:pt>
                <c:pt idx="22">
                  <c:v>64.976245301638826</c:v>
                </c:pt>
                <c:pt idx="23">
                  <c:v>65.952012508232627</c:v>
                </c:pt>
                <c:pt idx="24">
                  <c:v>66.713694151545241</c:v>
                </c:pt>
                <c:pt idx="25">
                  <c:v>67.788487853701525</c:v>
                </c:pt>
                <c:pt idx="26">
                  <c:v>69.731355419056626</c:v>
                </c:pt>
                <c:pt idx="27">
                  <c:v>72.184838360547744</c:v>
                </c:pt>
                <c:pt idx="28">
                  <c:v>74.328676959703117</c:v>
                </c:pt>
                <c:pt idx="29">
                  <c:v>77.933726248923591</c:v>
                </c:pt>
                <c:pt idx="30">
                  <c:v>81.25352870675168</c:v>
                </c:pt>
                <c:pt idx="31">
                  <c:v>82.835089167889237</c:v>
                </c:pt>
                <c:pt idx="32">
                  <c:v>97.272821485798104</c:v>
                </c:pt>
              </c:numCache>
            </c:numRef>
          </c:val>
          <c:extLst>
            <c:ext xmlns:c16="http://schemas.microsoft.com/office/drawing/2014/chart" uri="{C3380CC4-5D6E-409C-BE32-E72D297353CC}">
              <c16:uniqueId val="{00000026-2952-4CCB-BDC6-EDD5584437D1}"/>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03BA-4242-A567-0D7EE733AAD9}"/>
              </c:ext>
            </c:extLst>
          </c:dPt>
          <c:dPt>
            <c:idx val="1"/>
            <c:invertIfNegative val="0"/>
            <c:bubble3D val="0"/>
            <c:spPr>
              <a:solidFill>
                <a:srgbClr val="7C878E"/>
              </a:solidFill>
              <a:ln>
                <a:noFill/>
              </a:ln>
              <a:effectLst/>
            </c:spPr>
            <c:extLst>
              <c:ext xmlns:c16="http://schemas.microsoft.com/office/drawing/2014/chart" uri="{C3380CC4-5D6E-409C-BE32-E72D297353CC}">
                <c16:uniqueId val="{00000003-03BA-4242-A567-0D7EE733AAD9}"/>
              </c:ext>
            </c:extLst>
          </c:dPt>
          <c:dPt>
            <c:idx val="2"/>
            <c:invertIfNegative val="0"/>
            <c:bubble3D val="0"/>
            <c:spPr>
              <a:solidFill>
                <a:srgbClr val="7C878E"/>
              </a:solidFill>
              <a:ln>
                <a:noFill/>
              </a:ln>
              <a:effectLst/>
            </c:spPr>
            <c:extLst>
              <c:ext xmlns:c16="http://schemas.microsoft.com/office/drawing/2014/chart" uri="{C3380CC4-5D6E-409C-BE32-E72D297353CC}">
                <c16:uniqueId val="{00000005-03BA-4242-A567-0D7EE733AAD9}"/>
              </c:ext>
            </c:extLst>
          </c:dPt>
          <c:dPt>
            <c:idx val="3"/>
            <c:invertIfNegative val="0"/>
            <c:bubble3D val="0"/>
            <c:spPr>
              <a:solidFill>
                <a:srgbClr val="FBBB27"/>
              </a:solidFill>
              <a:ln>
                <a:noFill/>
              </a:ln>
              <a:effectLst/>
            </c:spPr>
            <c:extLst>
              <c:ext xmlns:c16="http://schemas.microsoft.com/office/drawing/2014/chart" uri="{C3380CC4-5D6E-409C-BE32-E72D297353CC}">
                <c16:uniqueId val="{00000007-03BA-4242-A567-0D7EE733AAD9}"/>
              </c:ext>
            </c:extLst>
          </c:dPt>
          <c:dPt>
            <c:idx val="4"/>
            <c:invertIfNegative val="0"/>
            <c:bubble3D val="0"/>
            <c:spPr>
              <a:solidFill>
                <a:srgbClr val="7C878E"/>
              </a:solidFill>
              <a:ln>
                <a:noFill/>
              </a:ln>
              <a:effectLst/>
            </c:spPr>
            <c:extLst>
              <c:ext xmlns:c16="http://schemas.microsoft.com/office/drawing/2014/chart" uri="{C3380CC4-5D6E-409C-BE32-E72D297353CC}">
                <c16:uniqueId val="{00000009-03BA-4242-A567-0D7EE733AAD9}"/>
              </c:ext>
            </c:extLst>
          </c:dPt>
          <c:dPt>
            <c:idx val="5"/>
            <c:invertIfNegative val="0"/>
            <c:bubble3D val="0"/>
            <c:spPr>
              <a:solidFill>
                <a:srgbClr val="7C878E"/>
              </a:solidFill>
              <a:ln>
                <a:noFill/>
              </a:ln>
              <a:effectLst/>
            </c:spPr>
            <c:extLst>
              <c:ext xmlns:c16="http://schemas.microsoft.com/office/drawing/2014/chart" uri="{C3380CC4-5D6E-409C-BE32-E72D297353CC}">
                <c16:uniqueId val="{0000000B-03BA-4242-A567-0D7EE733AAD9}"/>
              </c:ext>
            </c:extLst>
          </c:dPt>
          <c:dPt>
            <c:idx val="6"/>
            <c:invertIfNegative val="0"/>
            <c:bubble3D val="0"/>
            <c:spPr>
              <a:solidFill>
                <a:srgbClr val="7C878E"/>
              </a:solidFill>
              <a:ln>
                <a:noFill/>
              </a:ln>
              <a:effectLst/>
            </c:spPr>
            <c:extLst>
              <c:ext xmlns:c16="http://schemas.microsoft.com/office/drawing/2014/chart" uri="{C3380CC4-5D6E-409C-BE32-E72D297353CC}">
                <c16:uniqueId val="{0000000D-03BA-4242-A567-0D7EE733AAD9}"/>
              </c:ext>
            </c:extLst>
          </c:dPt>
          <c:dPt>
            <c:idx val="7"/>
            <c:invertIfNegative val="0"/>
            <c:bubble3D val="0"/>
            <c:spPr>
              <a:solidFill>
                <a:srgbClr val="7C878E"/>
              </a:solidFill>
              <a:ln>
                <a:noFill/>
              </a:ln>
              <a:effectLst/>
            </c:spPr>
            <c:extLst>
              <c:ext xmlns:c16="http://schemas.microsoft.com/office/drawing/2014/chart" uri="{C3380CC4-5D6E-409C-BE32-E72D297353CC}">
                <c16:uniqueId val="{0000000F-03BA-4242-A567-0D7EE733AAD9}"/>
              </c:ext>
            </c:extLst>
          </c:dPt>
          <c:dPt>
            <c:idx val="8"/>
            <c:invertIfNegative val="0"/>
            <c:bubble3D val="0"/>
            <c:spPr>
              <a:solidFill>
                <a:srgbClr val="7C878E"/>
              </a:solidFill>
              <a:ln>
                <a:noFill/>
              </a:ln>
              <a:effectLst/>
            </c:spPr>
            <c:extLst>
              <c:ext xmlns:c16="http://schemas.microsoft.com/office/drawing/2014/chart" uri="{C3380CC4-5D6E-409C-BE32-E72D297353CC}">
                <c16:uniqueId val="{00000011-03BA-4242-A567-0D7EE733AAD9}"/>
              </c:ext>
            </c:extLst>
          </c:dPt>
          <c:dPt>
            <c:idx val="9"/>
            <c:invertIfNegative val="0"/>
            <c:bubble3D val="0"/>
            <c:spPr>
              <a:solidFill>
                <a:srgbClr val="7C878E"/>
              </a:solidFill>
              <a:ln>
                <a:noFill/>
              </a:ln>
              <a:effectLst/>
            </c:spPr>
            <c:extLst>
              <c:ext xmlns:c16="http://schemas.microsoft.com/office/drawing/2014/chart" uri="{C3380CC4-5D6E-409C-BE32-E72D297353CC}">
                <c16:uniqueId val="{00000013-03BA-4242-A567-0D7EE733AAD9}"/>
              </c:ext>
            </c:extLst>
          </c:dPt>
          <c:dPt>
            <c:idx val="10"/>
            <c:invertIfNegative val="0"/>
            <c:bubble3D val="0"/>
            <c:spPr>
              <a:solidFill>
                <a:srgbClr val="7C878E"/>
              </a:solidFill>
              <a:ln>
                <a:noFill/>
              </a:ln>
              <a:effectLst/>
            </c:spPr>
            <c:extLst>
              <c:ext xmlns:c16="http://schemas.microsoft.com/office/drawing/2014/chart" uri="{C3380CC4-5D6E-409C-BE32-E72D297353CC}">
                <c16:uniqueId val="{00000015-03BA-4242-A567-0D7EE733AAD9}"/>
              </c:ext>
            </c:extLst>
          </c:dPt>
          <c:dPt>
            <c:idx val="11"/>
            <c:invertIfNegative val="0"/>
            <c:bubble3D val="0"/>
            <c:spPr>
              <a:solidFill>
                <a:srgbClr val="7C878E"/>
              </a:solidFill>
              <a:ln>
                <a:noFill/>
              </a:ln>
              <a:effectLst/>
            </c:spPr>
            <c:extLst>
              <c:ext xmlns:c16="http://schemas.microsoft.com/office/drawing/2014/chart" uri="{C3380CC4-5D6E-409C-BE32-E72D297353CC}">
                <c16:uniqueId val="{00000017-03BA-4242-A567-0D7EE733AAD9}"/>
              </c:ext>
            </c:extLst>
          </c:dPt>
          <c:dPt>
            <c:idx val="12"/>
            <c:invertIfNegative val="0"/>
            <c:bubble3D val="0"/>
            <c:spPr>
              <a:solidFill>
                <a:srgbClr val="7C878E"/>
              </a:solidFill>
              <a:ln>
                <a:noFill/>
              </a:ln>
              <a:effectLst/>
            </c:spPr>
            <c:extLst>
              <c:ext xmlns:c16="http://schemas.microsoft.com/office/drawing/2014/chart" uri="{C3380CC4-5D6E-409C-BE32-E72D297353CC}">
                <c16:uniqueId val="{00000019-03BA-4242-A567-0D7EE733AAD9}"/>
              </c:ext>
            </c:extLst>
          </c:dPt>
          <c:dPt>
            <c:idx val="13"/>
            <c:invertIfNegative val="0"/>
            <c:bubble3D val="0"/>
            <c:spPr>
              <a:solidFill>
                <a:srgbClr val="7C878E"/>
              </a:solidFill>
              <a:ln>
                <a:noFill/>
              </a:ln>
              <a:effectLst/>
            </c:spPr>
            <c:extLst>
              <c:ext xmlns:c16="http://schemas.microsoft.com/office/drawing/2014/chart" uri="{C3380CC4-5D6E-409C-BE32-E72D297353CC}">
                <c16:uniqueId val="{0000001B-03BA-4242-A567-0D7EE733AAD9}"/>
              </c:ext>
            </c:extLst>
          </c:dPt>
          <c:dPt>
            <c:idx val="14"/>
            <c:invertIfNegative val="0"/>
            <c:bubble3D val="0"/>
            <c:spPr>
              <a:solidFill>
                <a:srgbClr val="7C878E"/>
              </a:solidFill>
              <a:ln>
                <a:noFill/>
              </a:ln>
              <a:effectLst/>
            </c:spPr>
            <c:extLst>
              <c:ext xmlns:c16="http://schemas.microsoft.com/office/drawing/2014/chart" uri="{C3380CC4-5D6E-409C-BE32-E72D297353CC}">
                <c16:uniqueId val="{0000001D-03BA-4242-A567-0D7EE733AAD9}"/>
              </c:ext>
            </c:extLst>
          </c:dPt>
          <c:dPt>
            <c:idx val="15"/>
            <c:invertIfNegative val="0"/>
            <c:bubble3D val="0"/>
            <c:spPr>
              <a:solidFill>
                <a:srgbClr val="7C878E"/>
              </a:solidFill>
              <a:ln>
                <a:noFill/>
              </a:ln>
              <a:effectLst/>
            </c:spPr>
            <c:extLst>
              <c:ext xmlns:c16="http://schemas.microsoft.com/office/drawing/2014/chart" uri="{C3380CC4-5D6E-409C-BE32-E72D297353CC}">
                <c16:uniqueId val="{0000001F-03BA-4242-A567-0D7EE733AAD9}"/>
              </c:ext>
            </c:extLst>
          </c:dPt>
          <c:dPt>
            <c:idx val="16"/>
            <c:invertIfNegative val="0"/>
            <c:bubble3D val="0"/>
            <c:spPr>
              <a:solidFill>
                <a:srgbClr val="95682B"/>
              </a:solidFill>
              <a:ln>
                <a:noFill/>
              </a:ln>
              <a:effectLst/>
            </c:spPr>
            <c:extLst>
              <c:ext xmlns:c16="http://schemas.microsoft.com/office/drawing/2014/chart" uri="{C3380CC4-5D6E-409C-BE32-E72D297353CC}">
                <c16:uniqueId val="{00000021-03BA-4242-A567-0D7EE733AAD9}"/>
              </c:ext>
            </c:extLst>
          </c:dPt>
          <c:dPt>
            <c:idx val="17"/>
            <c:invertIfNegative val="0"/>
            <c:bubble3D val="0"/>
            <c:spPr>
              <a:solidFill>
                <a:srgbClr val="7C878E"/>
              </a:solidFill>
              <a:ln>
                <a:noFill/>
              </a:ln>
              <a:effectLst/>
            </c:spPr>
            <c:extLst>
              <c:ext xmlns:c16="http://schemas.microsoft.com/office/drawing/2014/chart" uri="{C3380CC4-5D6E-409C-BE32-E72D297353CC}">
                <c16:uniqueId val="{00000023-03BA-4242-A567-0D7EE733AAD9}"/>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'F75.2'!$A$7:$A$39</c:f>
              <c:strCache>
                <c:ptCount val="33"/>
                <c:pt idx="0">
                  <c:v>Campeche</c:v>
                </c:pt>
                <c:pt idx="1">
                  <c:v>Coahuila</c:v>
                </c:pt>
                <c:pt idx="2">
                  <c:v>Colima</c:v>
                </c:pt>
                <c:pt idx="3">
                  <c:v>Jalisco</c:v>
                </c:pt>
                <c:pt idx="4">
                  <c:v>Guanajuato</c:v>
                </c:pt>
                <c:pt idx="5">
                  <c:v>Tlaxcala</c:v>
                </c:pt>
                <c:pt idx="6">
                  <c:v>Querétaro</c:v>
                </c:pt>
                <c:pt idx="7">
                  <c:v>Quintana Roo</c:v>
                </c:pt>
                <c:pt idx="8">
                  <c:v>Oaxaca</c:v>
                </c:pt>
                <c:pt idx="9">
                  <c:v>Puebla</c:v>
                </c:pt>
                <c:pt idx="10">
                  <c:v>Estado de México</c:v>
                </c:pt>
                <c:pt idx="11">
                  <c:v>Morelos</c:v>
                </c:pt>
                <c:pt idx="12">
                  <c:v>San Luis Potosí</c:v>
                </c:pt>
                <c:pt idx="13">
                  <c:v>Chihuahua</c:v>
                </c:pt>
                <c:pt idx="14">
                  <c:v>Nayarit</c:v>
                </c:pt>
                <c:pt idx="15">
                  <c:v>Tabasco</c:v>
                </c:pt>
                <c:pt idx="16">
                  <c:v>Nacional</c:v>
                </c:pt>
                <c:pt idx="17">
                  <c:v>Sonora</c:v>
                </c:pt>
                <c:pt idx="18">
                  <c:v>Hidalgo</c:v>
                </c:pt>
                <c:pt idx="19">
                  <c:v>Ciudad de México</c:v>
                </c:pt>
                <c:pt idx="20">
                  <c:v>Nuevo León</c:v>
                </c:pt>
                <c:pt idx="21">
                  <c:v>Sinaloa</c:v>
                </c:pt>
                <c:pt idx="22">
                  <c:v>Aguascalientes</c:v>
                </c:pt>
                <c:pt idx="23">
                  <c:v>Durango</c:v>
                </c:pt>
                <c:pt idx="24">
                  <c:v>Yucatán</c:v>
                </c:pt>
                <c:pt idx="25">
                  <c:v>Tamaulipas</c:v>
                </c:pt>
                <c:pt idx="26">
                  <c:v>Baja California</c:v>
                </c:pt>
                <c:pt idx="27">
                  <c:v>Veracruz</c:v>
                </c:pt>
                <c:pt idx="28">
                  <c:v>Chiapas</c:v>
                </c:pt>
                <c:pt idx="29">
                  <c:v>Guerrero</c:v>
                </c:pt>
                <c:pt idx="30">
                  <c:v>Zacatecas</c:v>
                </c:pt>
                <c:pt idx="31">
                  <c:v>Michoacán</c:v>
                </c:pt>
                <c:pt idx="32">
                  <c:v>Baja California Sur</c:v>
                </c:pt>
              </c:strCache>
            </c:strRef>
          </c:cat>
          <c:val>
            <c:numRef>
              <c:f>'F75.2'!$B$7:$B$39</c:f>
              <c:numCache>
                <c:formatCode>#,##0.0</c:formatCode>
                <c:ptCount val="33"/>
                <c:pt idx="0">
                  <c:v>-20.379092802210419</c:v>
                </c:pt>
                <c:pt idx="1">
                  <c:v>-14.982893046386604</c:v>
                </c:pt>
                <c:pt idx="2">
                  <c:v>-10.21364819562347</c:v>
                </c:pt>
                <c:pt idx="3">
                  <c:v>-6.7717916307940111</c:v>
                </c:pt>
                <c:pt idx="4">
                  <c:v>-6.6728311830996923</c:v>
                </c:pt>
                <c:pt idx="5">
                  <c:v>-5.8836060207518521</c:v>
                </c:pt>
                <c:pt idx="6">
                  <c:v>-5.8462983231482468</c:v>
                </c:pt>
                <c:pt idx="7">
                  <c:v>-5.550268395377767</c:v>
                </c:pt>
                <c:pt idx="8">
                  <c:v>-4.304992892100767</c:v>
                </c:pt>
                <c:pt idx="9">
                  <c:v>-2.5244871151580472</c:v>
                </c:pt>
                <c:pt idx="10">
                  <c:v>-0.82823950749603137</c:v>
                </c:pt>
                <c:pt idx="11">
                  <c:v>-0.24978127903255709</c:v>
                </c:pt>
                <c:pt idx="12">
                  <c:v>0.15598213399798944</c:v>
                </c:pt>
                <c:pt idx="13">
                  <c:v>0.76114997155967146</c:v>
                </c:pt>
                <c:pt idx="14">
                  <c:v>1.1610487711692707</c:v>
                </c:pt>
                <c:pt idx="15">
                  <c:v>1.5384602232741518</c:v>
                </c:pt>
                <c:pt idx="16">
                  <c:v>2.4421199964077323</c:v>
                </c:pt>
                <c:pt idx="17">
                  <c:v>4.3407991458108475</c:v>
                </c:pt>
                <c:pt idx="18">
                  <c:v>4.8348185425401757</c:v>
                </c:pt>
                <c:pt idx="19">
                  <c:v>5.8258352448118389</c:v>
                </c:pt>
                <c:pt idx="20">
                  <c:v>6.5037528339678463</c:v>
                </c:pt>
                <c:pt idx="21">
                  <c:v>6.7863507267537093</c:v>
                </c:pt>
                <c:pt idx="22">
                  <c:v>7.727850859610097</c:v>
                </c:pt>
                <c:pt idx="23">
                  <c:v>8.9384734165706803</c:v>
                </c:pt>
                <c:pt idx="24">
                  <c:v>10.980024924110477</c:v>
                </c:pt>
                <c:pt idx="25">
                  <c:v>11.82039052028907</c:v>
                </c:pt>
                <c:pt idx="26">
                  <c:v>12.708939279988662</c:v>
                </c:pt>
                <c:pt idx="27">
                  <c:v>17.514184338957083</c:v>
                </c:pt>
                <c:pt idx="28">
                  <c:v>22.01373065962029</c:v>
                </c:pt>
                <c:pt idx="29">
                  <c:v>22.561221139087028</c:v>
                </c:pt>
                <c:pt idx="30">
                  <c:v>23.406634564907968</c:v>
                </c:pt>
                <c:pt idx="31">
                  <c:v>24.607952653119192</c:v>
                </c:pt>
                <c:pt idx="32">
                  <c:v>44.886022577722827</c:v>
                </c:pt>
              </c:numCache>
            </c:numRef>
          </c:val>
          <c:extLst>
            <c:ext xmlns:c16="http://schemas.microsoft.com/office/drawing/2014/chart" uri="{C3380CC4-5D6E-409C-BE32-E72D297353CC}">
              <c16:uniqueId val="{00000024-03BA-4242-A567-0D7EE733AAD9}"/>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'F76.'!$B$5</c:f>
              <c:strCache>
                <c:ptCount val="1"/>
                <c:pt idx="0">
                  <c:v>Cifras originales</c:v>
                </c:pt>
              </c:strCache>
            </c:strRef>
          </c:tx>
          <c:spPr>
            <a:solidFill>
              <a:srgbClr val="7C878E"/>
            </a:solidFill>
            <a:ln>
              <a:noFill/>
            </a:ln>
            <a:effectLst/>
          </c:spPr>
          <c:invertIfNegative val="0"/>
          <c:dPt>
            <c:idx val="10"/>
            <c:invertIfNegative val="0"/>
            <c:bubble3D val="0"/>
            <c:extLst>
              <c:ext xmlns:c16="http://schemas.microsoft.com/office/drawing/2014/chart" uri="{C3380CC4-5D6E-409C-BE32-E72D297353CC}">
                <c16:uniqueId val="{00000000-FC5E-44D5-80FF-59952983E9DD}"/>
              </c:ext>
            </c:extLst>
          </c:dPt>
          <c:dPt>
            <c:idx val="11"/>
            <c:invertIfNegative val="0"/>
            <c:bubble3D val="0"/>
            <c:spPr>
              <a:solidFill>
                <a:srgbClr val="7C878E"/>
              </a:solidFill>
              <a:ln>
                <a:noFill/>
              </a:ln>
              <a:effectLst/>
            </c:spPr>
            <c:extLst>
              <c:ext xmlns:c16="http://schemas.microsoft.com/office/drawing/2014/chart" uri="{C3380CC4-5D6E-409C-BE32-E72D297353CC}">
                <c16:uniqueId val="{00000002-FC5E-44D5-80FF-59952983E9DD}"/>
              </c:ext>
            </c:extLst>
          </c:dPt>
          <c:dPt>
            <c:idx val="21"/>
            <c:invertIfNegative val="0"/>
            <c:bubble3D val="0"/>
            <c:spPr>
              <a:solidFill>
                <a:srgbClr val="393D3F"/>
              </a:solidFill>
              <a:ln>
                <a:noFill/>
              </a:ln>
              <a:effectLst/>
            </c:spPr>
            <c:extLst>
              <c:ext xmlns:c16="http://schemas.microsoft.com/office/drawing/2014/chart" uri="{C3380CC4-5D6E-409C-BE32-E72D297353CC}">
                <c16:uniqueId val="{00000004-FC5E-44D5-80FF-59952983E9DD}"/>
              </c:ext>
            </c:extLst>
          </c:dPt>
          <c:dPt>
            <c:idx val="22"/>
            <c:invertIfNegative val="0"/>
            <c:bubble3D val="0"/>
            <c:extLst>
              <c:ext xmlns:c16="http://schemas.microsoft.com/office/drawing/2014/chart" uri="{C3380CC4-5D6E-409C-BE32-E72D297353CC}">
                <c16:uniqueId val="{00000005-FC5E-44D5-80FF-59952983E9DD}"/>
              </c:ext>
            </c:extLst>
          </c:dPt>
          <c:dPt>
            <c:idx val="23"/>
            <c:invertIfNegative val="0"/>
            <c:bubble3D val="0"/>
            <c:spPr>
              <a:solidFill>
                <a:srgbClr val="7C878E"/>
              </a:solidFill>
              <a:ln>
                <a:noFill/>
              </a:ln>
              <a:effectLst/>
            </c:spPr>
            <c:extLst>
              <c:ext xmlns:c16="http://schemas.microsoft.com/office/drawing/2014/chart" uri="{C3380CC4-5D6E-409C-BE32-E72D297353CC}">
                <c16:uniqueId val="{00000007-FC5E-44D5-80FF-59952983E9DD}"/>
              </c:ext>
            </c:extLst>
          </c:dPt>
          <c:dPt>
            <c:idx val="34"/>
            <c:invertIfNegative val="0"/>
            <c:bubble3D val="0"/>
            <c:extLst>
              <c:ext xmlns:c16="http://schemas.microsoft.com/office/drawing/2014/chart" uri="{C3380CC4-5D6E-409C-BE32-E72D297353CC}">
                <c16:uniqueId val="{00000008-FC5E-44D5-80FF-59952983E9DD}"/>
              </c:ext>
            </c:extLst>
          </c:dPt>
          <c:dPt>
            <c:idx val="35"/>
            <c:invertIfNegative val="0"/>
            <c:bubble3D val="0"/>
            <c:spPr>
              <a:solidFill>
                <a:srgbClr val="7C878E"/>
              </a:solidFill>
              <a:ln>
                <a:noFill/>
              </a:ln>
              <a:effectLst/>
            </c:spPr>
            <c:extLst>
              <c:ext xmlns:c16="http://schemas.microsoft.com/office/drawing/2014/chart" uri="{C3380CC4-5D6E-409C-BE32-E72D297353CC}">
                <c16:uniqueId val="{0000000A-FC5E-44D5-80FF-59952983E9DD}"/>
              </c:ext>
            </c:extLst>
          </c:dPt>
          <c:dPt>
            <c:idx val="46"/>
            <c:invertIfNegative val="0"/>
            <c:bubble3D val="0"/>
            <c:extLst>
              <c:ext xmlns:c16="http://schemas.microsoft.com/office/drawing/2014/chart" uri="{C3380CC4-5D6E-409C-BE32-E72D297353CC}">
                <c16:uniqueId val="{0000000B-FC5E-44D5-80FF-59952983E9DD}"/>
              </c:ext>
            </c:extLst>
          </c:dPt>
          <c:dPt>
            <c:idx val="47"/>
            <c:invertIfNegative val="0"/>
            <c:bubble3D val="0"/>
            <c:spPr>
              <a:solidFill>
                <a:srgbClr val="7C878E"/>
              </a:solidFill>
              <a:ln>
                <a:noFill/>
              </a:ln>
              <a:effectLst/>
            </c:spPr>
            <c:extLst>
              <c:ext xmlns:c16="http://schemas.microsoft.com/office/drawing/2014/chart" uri="{C3380CC4-5D6E-409C-BE32-E72D297353CC}">
                <c16:uniqueId val="{0000000D-FC5E-44D5-80FF-59952983E9DD}"/>
              </c:ext>
            </c:extLst>
          </c:dPt>
          <c:dPt>
            <c:idx val="58"/>
            <c:invertIfNegative val="0"/>
            <c:bubble3D val="0"/>
            <c:extLst>
              <c:ext xmlns:c16="http://schemas.microsoft.com/office/drawing/2014/chart" uri="{C3380CC4-5D6E-409C-BE32-E72D297353CC}">
                <c16:uniqueId val="{0000000E-FC5E-44D5-80FF-59952983E9DD}"/>
              </c:ext>
            </c:extLst>
          </c:dPt>
          <c:dPt>
            <c:idx val="59"/>
            <c:invertIfNegative val="0"/>
            <c:bubble3D val="0"/>
            <c:spPr>
              <a:solidFill>
                <a:srgbClr val="7C878E"/>
              </a:solidFill>
              <a:ln>
                <a:noFill/>
              </a:ln>
              <a:effectLst/>
            </c:spPr>
            <c:extLst>
              <c:ext xmlns:c16="http://schemas.microsoft.com/office/drawing/2014/chart" uri="{C3380CC4-5D6E-409C-BE32-E72D297353CC}">
                <c16:uniqueId val="{00000010-FC5E-44D5-80FF-59952983E9DD}"/>
              </c:ext>
            </c:extLst>
          </c:dPt>
          <c:dPt>
            <c:idx val="70"/>
            <c:invertIfNegative val="0"/>
            <c:bubble3D val="0"/>
            <c:extLst>
              <c:ext xmlns:c16="http://schemas.microsoft.com/office/drawing/2014/chart" uri="{C3380CC4-5D6E-409C-BE32-E72D297353CC}">
                <c16:uniqueId val="{00000011-FC5E-44D5-80FF-59952983E9DD}"/>
              </c:ext>
            </c:extLst>
          </c:dPt>
          <c:dPt>
            <c:idx val="71"/>
            <c:invertIfNegative val="0"/>
            <c:bubble3D val="0"/>
            <c:spPr>
              <a:solidFill>
                <a:srgbClr val="7C878E"/>
              </a:solidFill>
              <a:ln>
                <a:noFill/>
              </a:ln>
              <a:effectLst/>
            </c:spPr>
            <c:extLst>
              <c:ext xmlns:c16="http://schemas.microsoft.com/office/drawing/2014/chart" uri="{C3380CC4-5D6E-409C-BE32-E72D297353CC}">
                <c16:uniqueId val="{00000013-FC5E-44D5-80FF-59952983E9DD}"/>
              </c:ext>
            </c:extLst>
          </c:dPt>
          <c:cat>
            <c:numRef>
              <c:f>'F76.'!$A$6:$A$27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'F76.'!$B$6:$B$27</c:f>
              <c:numCache>
                <c:formatCode>#,##0</c:formatCode>
                <c:ptCount val="22"/>
                <c:pt idx="0">
                  <c:v>84936</c:v>
                </c:pt>
                <c:pt idx="1">
                  <c:v>93564</c:v>
                </c:pt>
                <c:pt idx="2">
                  <c:v>102790</c:v>
                </c:pt>
                <c:pt idx="3">
                  <c:v>97844</c:v>
                </c:pt>
                <c:pt idx="4">
                  <c:v>87059</c:v>
                </c:pt>
                <c:pt idx="5">
                  <c:v>93452</c:v>
                </c:pt>
                <c:pt idx="6">
                  <c:v>105971</c:v>
                </c:pt>
                <c:pt idx="7">
                  <c:v>104794</c:v>
                </c:pt>
                <c:pt idx="8">
                  <c:v>108363</c:v>
                </c:pt>
                <c:pt idx="9">
                  <c:v>110264</c:v>
                </c:pt>
                <c:pt idx="10">
                  <c:v>104686</c:v>
                </c:pt>
                <c:pt idx="11">
                  <c:v>121915</c:v>
                </c:pt>
                <c:pt idx="12">
                  <c:v>127591</c:v>
                </c:pt>
                <c:pt idx="13">
                  <c:v>127775</c:v>
                </c:pt>
                <c:pt idx="14">
                  <c:v>122954</c:v>
                </c:pt>
                <c:pt idx="15">
                  <c:v>113283</c:v>
                </c:pt>
                <c:pt idx="16">
                  <c:v>128145</c:v>
                </c:pt>
                <c:pt idx="17">
                  <c:v>132145</c:v>
                </c:pt>
                <c:pt idx="18">
                  <c:v>134578</c:v>
                </c:pt>
                <c:pt idx="19">
                  <c:v>140653</c:v>
                </c:pt>
                <c:pt idx="20">
                  <c:v>129446</c:v>
                </c:pt>
                <c:pt idx="21">
                  <c:v>135675</c:v>
                </c:pt>
              </c:numCache>
            </c:numRef>
          </c:val>
          <c:extLst>
            <c:ext xmlns:c16="http://schemas.microsoft.com/office/drawing/2014/chart" uri="{C3380CC4-5D6E-409C-BE32-E72D297353CC}">
              <c16:uniqueId val="{00000014-FC5E-44D5-80FF-59952983E9DD}"/>
            </c:ext>
          </c:extLst>
        </c:ser>
        <c:dLbls>
          <c:showLegendKey val="0"/>
          <c:showVal val="0"/>
          <c:showCatName val="0"/>
          <c:showSerName val="0"/>
          <c:showPercent val="0"/>
          <c:showBubbleSize val="0"/>
        </c:dLbls>
        <c:gapWidth val="50"/>
        <c:overlap val="-27"/>
        <c:axId val="112488832"/>
        <c:axId val="112490368"/>
      </c:barChart>
      <c:lineChart>
        <c:grouping val="standard"/>
        <c:varyColors val="0"/>
        <c:ser>
          <c:idx val="1"/>
          <c:order val="1"/>
          <c:tx>
            <c:strRef>
              <c:f>'F76.'!$C$5</c:f>
              <c:strCache>
                <c:ptCount val="1"/>
                <c:pt idx="0">
                  <c:v>Por cada mil asegurados</c:v>
                </c:pt>
              </c:strCache>
            </c:strRef>
          </c:tx>
          <c:spPr>
            <a:ln w="28575" cap="rnd">
              <a:solidFill>
                <a:srgbClr val="FBBB27"/>
              </a:solidFill>
              <a:round/>
            </a:ln>
            <a:effectLst/>
          </c:spPr>
          <c:marker>
            <c:symbol val="none"/>
          </c:marker>
          <c:val>
            <c:numRef>
              <c:f>'F76.'!$C$6:$C$27</c:f>
              <c:numCache>
                <c:formatCode>#,##0</c:formatCode>
                <c:ptCount val="22"/>
                <c:pt idx="0">
                  <c:v>95.779482558945944</c:v>
                </c:pt>
                <c:pt idx="1">
                  <c:v>98.830896115803398</c:v>
                </c:pt>
                <c:pt idx="2">
                  <c:v>102.68023482896784</c:v>
                </c:pt>
                <c:pt idx="3">
                  <c:v>95.341012401425388</c:v>
                </c:pt>
                <c:pt idx="4">
                  <c:v>85.527879894135182</c:v>
                </c:pt>
                <c:pt idx="5">
                  <c:v>90.359185788820255</c:v>
                </c:pt>
                <c:pt idx="6">
                  <c:v>100.30734630554974</c:v>
                </c:pt>
                <c:pt idx="7">
                  <c:v>97.559113688010797</c:v>
                </c:pt>
                <c:pt idx="8">
                  <c:v>96.821058443954612</c:v>
                </c:pt>
                <c:pt idx="9">
                  <c:v>93.981835042548539</c:v>
                </c:pt>
                <c:pt idx="10">
                  <c:v>86.231224490636436</c:v>
                </c:pt>
                <c:pt idx="11">
                  <c:v>101.69710670209082</c:v>
                </c:pt>
                <c:pt idx="12">
                  <c:v>104.05585485957177</c:v>
                </c:pt>
                <c:pt idx="13">
                  <c:v>99.64897668241241</c:v>
                </c:pt>
                <c:pt idx="14">
                  <c:v>92.637044872693181</c:v>
                </c:pt>
                <c:pt idx="15">
                  <c:v>82.771757516153144</c:v>
                </c:pt>
                <c:pt idx="16">
                  <c:v>90.668011940484362</c:v>
                </c:pt>
                <c:pt idx="17">
                  <c:v>88.457277501280217</c:v>
                </c:pt>
                <c:pt idx="18">
                  <c:v>86.315034675967468</c:v>
                </c:pt>
                <c:pt idx="19">
                  <c:v>84.647299408534721</c:v>
                </c:pt>
                <c:pt idx="20">
                  <c:v>74.231966436594931</c:v>
                </c:pt>
                <c:pt idx="21">
                  <c:v>75.536816647217591</c:v>
                </c:pt>
              </c:numCache>
            </c:numRef>
          </c:val>
          <c:smooth val="0"/>
          <c:extLst>
            <c:ext xmlns:c16="http://schemas.microsoft.com/office/drawing/2014/chart" uri="{C3380CC4-5D6E-409C-BE32-E72D297353CC}">
              <c16:uniqueId val="{00000015-FC5E-44D5-80FF-59952983E9DD}"/>
            </c:ext>
          </c:extLst>
        </c:ser>
        <c:dLbls>
          <c:showLegendKey val="0"/>
          <c:showVal val="0"/>
          <c:showCatName val="0"/>
          <c:showSerName val="0"/>
          <c:showPercent val="0"/>
          <c:showBubbleSize val="0"/>
        </c:dLbls>
        <c:marker val="1"/>
        <c:smooth val="0"/>
        <c:axId val="112501888"/>
        <c:axId val="112491904"/>
      </c:lineChart>
      <c:catAx>
        <c:axId val="112488832"/>
        <c:scaling>
          <c:orientation val="minMax"/>
        </c:scaling>
        <c:delete val="0"/>
        <c:axPos val="b"/>
        <c:numFmt formatCode="General" sourceLinked="1"/>
        <c:majorTickMark val="none"/>
        <c:minorTickMark val="none"/>
        <c:tickLblPos val="nextTo"/>
        <c:spPr>
          <a:noFill/>
          <a:ln w="9525" cap="flat" cmpd="sng" algn="ctr">
            <a:solidFill>
              <a:srgbClr val="D9D9D9"/>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12490368"/>
        <c:crosses val="autoZero"/>
        <c:auto val="1"/>
        <c:lblAlgn val="ctr"/>
        <c:lblOffset val="100"/>
        <c:noMultiLvlLbl val="0"/>
      </c:catAx>
      <c:valAx>
        <c:axId val="112490368"/>
        <c:scaling>
          <c:orientation val="minMax"/>
        </c:scaling>
        <c:delete val="0"/>
        <c:axPos val="l"/>
        <c:majorGridlines>
          <c:spPr>
            <a:ln w="9525" cap="flat" cmpd="sng" algn="ctr">
              <a:solidFill>
                <a:srgbClr val="D9D9D9"/>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12488832"/>
        <c:crosses val="autoZero"/>
        <c:crossBetween val="between"/>
      </c:valAx>
      <c:valAx>
        <c:axId val="11249190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12501888"/>
        <c:crosses val="max"/>
        <c:crossBetween val="between"/>
      </c:valAx>
      <c:catAx>
        <c:axId val="112501888"/>
        <c:scaling>
          <c:orientation val="minMax"/>
        </c:scaling>
        <c:delete val="1"/>
        <c:axPos val="b"/>
        <c:numFmt formatCode="General" sourceLinked="1"/>
        <c:majorTickMark val="out"/>
        <c:minorTickMark val="none"/>
        <c:tickLblPos val="nextTo"/>
        <c:crossAx val="11249190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76CF-455C-9E4D-94DDF4C29D7A}"/>
              </c:ext>
            </c:extLst>
          </c:dPt>
          <c:dPt>
            <c:idx val="1"/>
            <c:invertIfNegative val="0"/>
            <c:bubble3D val="0"/>
            <c:spPr>
              <a:solidFill>
                <a:srgbClr val="7C878E"/>
              </a:solidFill>
              <a:ln>
                <a:noFill/>
              </a:ln>
              <a:effectLst/>
            </c:spPr>
            <c:extLst>
              <c:ext xmlns:c16="http://schemas.microsoft.com/office/drawing/2014/chart" uri="{C3380CC4-5D6E-409C-BE32-E72D297353CC}">
                <c16:uniqueId val="{00000003-76CF-455C-9E4D-94DDF4C29D7A}"/>
              </c:ext>
            </c:extLst>
          </c:dPt>
          <c:dPt>
            <c:idx val="2"/>
            <c:invertIfNegative val="0"/>
            <c:bubble3D val="0"/>
            <c:spPr>
              <a:solidFill>
                <a:srgbClr val="7C878E"/>
              </a:solidFill>
              <a:ln>
                <a:noFill/>
              </a:ln>
              <a:effectLst/>
            </c:spPr>
            <c:extLst>
              <c:ext xmlns:c16="http://schemas.microsoft.com/office/drawing/2014/chart" uri="{C3380CC4-5D6E-409C-BE32-E72D297353CC}">
                <c16:uniqueId val="{00000005-76CF-455C-9E4D-94DDF4C29D7A}"/>
              </c:ext>
            </c:extLst>
          </c:dPt>
          <c:dPt>
            <c:idx val="3"/>
            <c:invertIfNegative val="0"/>
            <c:bubble3D val="0"/>
            <c:spPr>
              <a:solidFill>
                <a:srgbClr val="7C878E"/>
              </a:solidFill>
              <a:ln>
                <a:noFill/>
              </a:ln>
              <a:effectLst/>
            </c:spPr>
            <c:extLst>
              <c:ext xmlns:c16="http://schemas.microsoft.com/office/drawing/2014/chart" uri="{C3380CC4-5D6E-409C-BE32-E72D297353CC}">
                <c16:uniqueId val="{00000007-76CF-455C-9E4D-94DDF4C29D7A}"/>
              </c:ext>
            </c:extLst>
          </c:dPt>
          <c:dPt>
            <c:idx val="4"/>
            <c:invertIfNegative val="0"/>
            <c:bubble3D val="0"/>
            <c:spPr>
              <a:solidFill>
                <a:srgbClr val="7C878E"/>
              </a:solidFill>
              <a:ln>
                <a:noFill/>
              </a:ln>
              <a:effectLst/>
            </c:spPr>
            <c:extLst>
              <c:ext xmlns:c16="http://schemas.microsoft.com/office/drawing/2014/chart" uri="{C3380CC4-5D6E-409C-BE32-E72D297353CC}">
                <c16:uniqueId val="{00000009-76CF-455C-9E4D-94DDF4C29D7A}"/>
              </c:ext>
            </c:extLst>
          </c:dPt>
          <c:dPt>
            <c:idx val="5"/>
            <c:invertIfNegative val="0"/>
            <c:bubble3D val="0"/>
            <c:spPr>
              <a:solidFill>
                <a:srgbClr val="7C878E"/>
              </a:solidFill>
              <a:ln>
                <a:noFill/>
              </a:ln>
              <a:effectLst/>
            </c:spPr>
            <c:extLst>
              <c:ext xmlns:c16="http://schemas.microsoft.com/office/drawing/2014/chart" uri="{C3380CC4-5D6E-409C-BE32-E72D297353CC}">
                <c16:uniqueId val="{0000000B-76CF-455C-9E4D-94DDF4C29D7A}"/>
              </c:ext>
            </c:extLst>
          </c:dPt>
          <c:dPt>
            <c:idx val="6"/>
            <c:invertIfNegative val="0"/>
            <c:bubble3D val="0"/>
            <c:spPr>
              <a:solidFill>
                <a:srgbClr val="95682B"/>
              </a:solidFill>
              <a:ln>
                <a:noFill/>
              </a:ln>
              <a:effectLst/>
            </c:spPr>
            <c:extLst>
              <c:ext xmlns:c16="http://schemas.microsoft.com/office/drawing/2014/chart" uri="{C3380CC4-5D6E-409C-BE32-E72D297353CC}">
                <c16:uniqueId val="{0000000D-76CF-455C-9E4D-94DDF4C29D7A}"/>
              </c:ext>
            </c:extLst>
          </c:dPt>
          <c:dPt>
            <c:idx val="7"/>
            <c:invertIfNegative val="0"/>
            <c:bubble3D val="0"/>
            <c:spPr>
              <a:solidFill>
                <a:srgbClr val="7C878E"/>
              </a:solidFill>
              <a:ln>
                <a:noFill/>
              </a:ln>
              <a:effectLst/>
            </c:spPr>
            <c:extLst>
              <c:ext xmlns:c16="http://schemas.microsoft.com/office/drawing/2014/chart" uri="{C3380CC4-5D6E-409C-BE32-E72D297353CC}">
                <c16:uniqueId val="{0000000F-76CF-455C-9E4D-94DDF4C29D7A}"/>
              </c:ext>
            </c:extLst>
          </c:dPt>
          <c:dPt>
            <c:idx val="8"/>
            <c:invertIfNegative val="0"/>
            <c:bubble3D val="0"/>
            <c:spPr>
              <a:solidFill>
                <a:srgbClr val="7C878E"/>
              </a:solidFill>
              <a:ln>
                <a:noFill/>
              </a:ln>
              <a:effectLst/>
            </c:spPr>
            <c:extLst>
              <c:ext xmlns:c16="http://schemas.microsoft.com/office/drawing/2014/chart" uri="{C3380CC4-5D6E-409C-BE32-E72D297353CC}">
                <c16:uniqueId val="{00000011-76CF-455C-9E4D-94DDF4C29D7A}"/>
              </c:ext>
            </c:extLst>
          </c:dPt>
          <c:dPt>
            <c:idx val="9"/>
            <c:invertIfNegative val="0"/>
            <c:bubble3D val="0"/>
            <c:spPr>
              <a:solidFill>
                <a:srgbClr val="7C878E"/>
              </a:solidFill>
              <a:ln>
                <a:noFill/>
              </a:ln>
              <a:effectLst/>
            </c:spPr>
            <c:extLst>
              <c:ext xmlns:c16="http://schemas.microsoft.com/office/drawing/2014/chart" uri="{C3380CC4-5D6E-409C-BE32-E72D297353CC}">
                <c16:uniqueId val="{00000013-76CF-455C-9E4D-94DDF4C29D7A}"/>
              </c:ext>
            </c:extLst>
          </c:dPt>
          <c:dPt>
            <c:idx val="10"/>
            <c:invertIfNegative val="0"/>
            <c:bubble3D val="0"/>
            <c:spPr>
              <a:solidFill>
                <a:srgbClr val="7C878E"/>
              </a:solidFill>
              <a:ln>
                <a:noFill/>
              </a:ln>
              <a:effectLst/>
            </c:spPr>
            <c:extLst>
              <c:ext xmlns:c16="http://schemas.microsoft.com/office/drawing/2014/chart" uri="{C3380CC4-5D6E-409C-BE32-E72D297353CC}">
                <c16:uniqueId val="{00000015-76CF-455C-9E4D-94DDF4C29D7A}"/>
              </c:ext>
            </c:extLst>
          </c:dPt>
          <c:dPt>
            <c:idx val="11"/>
            <c:invertIfNegative val="0"/>
            <c:bubble3D val="0"/>
            <c:spPr>
              <a:solidFill>
                <a:srgbClr val="7C878E"/>
              </a:solidFill>
              <a:ln>
                <a:noFill/>
              </a:ln>
              <a:effectLst/>
            </c:spPr>
            <c:extLst>
              <c:ext xmlns:c16="http://schemas.microsoft.com/office/drawing/2014/chart" uri="{C3380CC4-5D6E-409C-BE32-E72D297353CC}">
                <c16:uniqueId val="{00000017-76CF-455C-9E4D-94DDF4C29D7A}"/>
              </c:ext>
            </c:extLst>
          </c:dPt>
          <c:dPt>
            <c:idx val="12"/>
            <c:invertIfNegative val="0"/>
            <c:bubble3D val="0"/>
            <c:spPr>
              <a:solidFill>
                <a:srgbClr val="FBBB27"/>
              </a:solidFill>
              <a:ln>
                <a:noFill/>
              </a:ln>
              <a:effectLst/>
            </c:spPr>
            <c:extLst>
              <c:ext xmlns:c16="http://schemas.microsoft.com/office/drawing/2014/chart" uri="{C3380CC4-5D6E-409C-BE32-E72D297353CC}">
                <c16:uniqueId val="{00000019-76CF-455C-9E4D-94DDF4C29D7A}"/>
              </c:ext>
            </c:extLst>
          </c:dPt>
          <c:dPt>
            <c:idx val="13"/>
            <c:invertIfNegative val="0"/>
            <c:bubble3D val="0"/>
            <c:spPr>
              <a:solidFill>
                <a:srgbClr val="7C878E"/>
              </a:solidFill>
              <a:ln>
                <a:noFill/>
              </a:ln>
              <a:effectLst/>
            </c:spPr>
            <c:extLst>
              <c:ext xmlns:c16="http://schemas.microsoft.com/office/drawing/2014/chart" uri="{C3380CC4-5D6E-409C-BE32-E72D297353CC}">
                <c16:uniqueId val="{0000001B-76CF-455C-9E4D-94DDF4C29D7A}"/>
              </c:ext>
            </c:extLst>
          </c:dPt>
          <c:dPt>
            <c:idx val="14"/>
            <c:invertIfNegative val="0"/>
            <c:bubble3D val="0"/>
            <c:spPr>
              <a:solidFill>
                <a:srgbClr val="7C878E"/>
              </a:solidFill>
              <a:ln>
                <a:noFill/>
              </a:ln>
              <a:effectLst/>
            </c:spPr>
            <c:extLst>
              <c:ext xmlns:c16="http://schemas.microsoft.com/office/drawing/2014/chart" uri="{C3380CC4-5D6E-409C-BE32-E72D297353CC}">
                <c16:uniqueId val="{0000001D-76CF-455C-9E4D-94DDF4C29D7A}"/>
              </c:ext>
            </c:extLst>
          </c:dPt>
          <c:dPt>
            <c:idx val="15"/>
            <c:invertIfNegative val="0"/>
            <c:bubble3D val="0"/>
            <c:spPr>
              <a:solidFill>
                <a:srgbClr val="7C878E"/>
              </a:solidFill>
              <a:ln>
                <a:noFill/>
              </a:ln>
              <a:effectLst/>
            </c:spPr>
            <c:extLst>
              <c:ext xmlns:c16="http://schemas.microsoft.com/office/drawing/2014/chart" uri="{C3380CC4-5D6E-409C-BE32-E72D297353CC}">
                <c16:uniqueId val="{0000001F-76CF-455C-9E4D-94DDF4C29D7A}"/>
              </c:ext>
            </c:extLst>
          </c:dPt>
          <c:dPt>
            <c:idx val="16"/>
            <c:invertIfNegative val="0"/>
            <c:bubble3D val="0"/>
            <c:spPr>
              <a:solidFill>
                <a:srgbClr val="7C878E"/>
              </a:solidFill>
              <a:ln>
                <a:noFill/>
              </a:ln>
              <a:effectLst/>
            </c:spPr>
            <c:extLst>
              <c:ext xmlns:c16="http://schemas.microsoft.com/office/drawing/2014/chart" uri="{C3380CC4-5D6E-409C-BE32-E72D297353CC}">
                <c16:uniqueId val="{00000021-76CF-455C-9E4D-94DDF4C29D7A}"/>
              </c:ext>
            </c:extLst>
          </c:dPt>
          <c:dPt>
            <c:idx val="17"/>
            <c:invertIfNegative val="0"/>
            <c:bubble3D val="0"/>
            <c:spPr>
              <a:solidFill>
                <a:srgbClr val="7C878E"/>
              </a:solidFill>
              <a:ln>
                <a:noFill/>
              </a:ln>
              <a:effectLst/>
            </c:spPr>
            <c:extLst>
              <c:ext xmlns:c16="http://schemas.microsoft.com/office/drawing/2014/chart" uri="{C3380CC4-5D6E-409C-BE32-E72D297353CC}">
                <c16:uniqueId val="{00000023-76CF-455C-9E4D-94DDF4C29D7A}"/>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'F77.1'!$A$7:$A$39</c:f>
              <c:strCache>
                <c:ptCount val="33"/>
                <c:pt idx="0">
                  <c:v>Ciudad de México</c:v>
                </c:pt>
                <c:pt idx="1">
                  <c:v>Veracruz</c:v>
                </c:pt>
                <c:pt idx="2">
                  <c:v>Yucatán</c:v>
                </c:pt>
                <c:pt idx="3">
                  <c:v>Nuevo León</c:v>
                </c:pt>
                <c:pt idx="4">
                  <c:v>Puebla</c:v>
                </c:pt>
                <c:pt idx="5">
                  <c:v>Campeche</c:v>
                </c:pt>
                <c:pt idx="6">
                  <c:v>Nacional</c:v>
                </c:pt>
                <c:pt idx="7">
                  <c:v>Oaxaca</c:v>
                </c:pt>
                <c:pt idx="8">
                  <c:v>Colima</c:v>
                </c:pt>
                <c:pt idx="9">
                  <c:v>Hidalgo</c:v>
                </c:pt>
                <c:pt idx="10">
                  <c:v>Baja California Sur</c:v>
                </c:pt>
                <c:pt idx="11">
                  <c:v>Quintana Roo</c:v>
                </c:pt>
                <c:pt idx="12">
                  <c:v>Jalisco</c:v>
                </c:pt>
                <c:pt idx="13">
                  <c:v>Nayarit</c:v>
                </c:pt>
                <c:pt idx="14">
                  <c:v>Sonora</c:v>
                </c:pt>
                <c:pt idx="15">
                  <c:v>Morelos</c:v>
                </c:pt>
                <c:pt idx="16">
                  <c:v>Sinaloa</c:v>
                </c:pt>
                <c:pt idx="17">
                  <c:v>Baja California</c:v>
                </c:pt>
                <c:pt idx="18">
                  <c:v>Michoacán</c:v>
                </c:pt>
                <c:pt idx="19">
                  <c:v>Tabasco</c:v>
                </c:pt>
                <c:pt idx="20">
                  <c:v>Aguascalientes</c:v>
                </c:pt>
                <c:pt idx="21">
                  <c:v>Coahuila</c:v>
                </c:pt>
                <c:pt idx="22">
                  <c:v>Querétaro</c:v>
                </c:pt>
                <c:pt idx="23">
                  <c:v>Guerrero</c:v>
                </c:pt>
                <c:pt idx="24">
                  <c:v>Guanajuato</c:v>
                </c:pt>
                <c:pt idx="25">
                  <c:v>Chiapas</c:v>
                </c:pt>
                <c:pt idx="26">
                  <c:v>San Luis Potosí</c:v>
                </c:pt>
                <c:pt idx="27">
                  <c:v>Durango</c:v>
                </c:pt>
                <c:pt idx="28">
                  <c:v>Estado de México</c:v>
                </c:pt>
                <c:pt idx="29">
                  <c:v>Tamaulipas</c:v>
                </c:pt>
                <c:pt idx="30">
                  <c:v>Chihuahua</c:v>
                </c:pt>
                <c:pt idx="31">
                  <c:v>Zacatecas</c:v>
                </c:pt>
                <c:pt idx="32">
                  <c:v>Tlaxcala</c:v>
                </c:pt>
              </c:strCache>
            </c:strRef>
          </c:cat>
          <c:val>
            <c:numRef>
              <c:f>'F77.1'!$B$7:$B$39</c:f>
              <c:numCache>
                <c:formatCode>#,##0</c:formatCode>
                <c:ptCount val="33"/>
                <c:pt idx="0">
                  <c:v>37.025757404100297</c:v>
                </c:pt>
                <c:pt idx="1">
                  <c:v>55.133524614189021</c:v>
                </c:pt>
                <c:pt idx="2">
                  <c:v>56.265229269733439</c:v>
                </c:pt>
                <c:pt idx="3">
                  <c:v>68.08936332443767</c:v>
                </c:pt>
                <c:pt idx="4">
                  <c:v>69.113129285351803</c:v>
                </c:pt>
                <c:pt idx="5">
                  <c:v>70.455817424289535</c:v>
                </c:pt>
                <c:pt idx="6">
                  <c:v>71.673313837063631</c:v>
                </c:pt>
                <c:pt idx="7">
                  <c:v>73.20532453763694</c:v>
                </c:pt>
                <c:pt idx="8">
                  <c:v>73.818774282491546</c:v>
                </c:pt>
                <c:pt idx="9">
                  <c:v>74.370831746955218</c:v>
                </c:pt>
                <c:pt idx="10">
                  <c:v>74.742365331622054</c:v>
                </c:pt>
                <c:pt idx="11">
                  <c:v>74.785159063036019</c:v>
                </c:pt>
                <c:pt idx="12">
                  <c:v>75.536816647217591</c:v>
                </c:pt>
                <c:pt idx="13">
                  <c:v>75.955259323223061</c:v>
                </c:pt>
                <c:pt idx="14">
                  <c:v>77.479669696539474</c:v>
                </c:pt>
                <c:pt idx="15">
                  <c:v>77.68666378938282</c:v>
                </c:pt>
                <c:pt idx="16">
                  <c:v>78.169309946434197</c:v>
                </c:pt>
                <c:pt idx="17">
                  <c:v>79.298047743902373</c:v>
                </c:pt>
                <c:pt idx="18">
                  <c:v>79.384982443308104</c:v>
                </c:pt>
                <c:pt idx="19">
                  <c:v>79.970943670342734</c:v>
                </c:pt>
                <c:pt idx="20">
                  <c:v>80.441553514499176</c:v>
                </c:pt>
                <c:pt idx="21">
                  <c:v>81.943540333499556</c:v>
                </c:pt>
                <c:pt idx="22">
                  <c:v>82.172473201895812</c:v>
                </c:pt>
                <c:pt idx="23">
                  <c:v>82.771814359215441</c:v>
                </c:pt>
                <c:pt idx="24">
                  <c:v>85.576756615851778</c:v>
                </c:pt>
                <c:pt idx="25">
                  <c:v>86.709639192379868</c:v>
                </c:pt>
                <c:pt idx="26">
                  <c:v>86.967802543140564</c:v>
                </c:pt>
                <c:pt idx="27">
                  <c:v>87.893608033015951</c:v>
                </c:pt>
                <c:pt idx="28">
                  <c:v>88.932400337762218</c:v>
                </c:pt>
                <c:pt idx="29">
                  <c:v>90.41614358249079</c:v>
                </c:pt>
                <c:pt idx="30">
                  <c:v>92.114596447094598</c:v>
                </c:pt>
                <c:pt idx="31">
                  <c:v>92.183960976027663</c:v>
                </c:pt>
                <c:pt idx="32">
                  <c:v>98.110836180825586</c:v>
                </c:pt>
              </c:numCache>
            </c:numRef>
          </c:val>
          <c:extLst>
            <c:ext xmlns:c16="http://schemas.microsoft.com/office/drawing/2014/chart" uri="{C3380CC4-5D6E-409C-BE32-E72D297353CC}">
              <c16:uniqueId val="{00000024-76CF-455C-9E4D-94DDF4C29D7A}"/>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26C5-4C85-84DC-D5F8DE0AFD5C}"/>
              </c:ext>
            </c:extLst>
          </c:dPt>
          <c:dPt>
            <c:idx val="1"/>
            <c:invertIfNegative val="0"/>
            <c:bubble3D val="0"/>
            <c:spPr>
              <a:solidFill>
                <a:srgbClr val="7C878E"/>
              </a:solidFill>
              <a:ln>
                <a:noFill/>
              </a:ln>
              <a:effectLst/>
            </c:spPr>
            <c:extLst>
              <c:ext xmlns:c16="http://schemas.microsoft.com/office/drawing/2014/chart" uri="{C3380CC4-5D6E-409C-BE32-E72D297353CC}">
                <c16:uniqueId val="{00000003-26C5-4C85-84DC-D5F8DE0AFD5C}"/>
              </c:ext>
            </c:extLst>
          </c:dPt>
          <c:dPt>
            <c:idx val="2"/>
            <c:invertIfNegative val="0"/>
            <c:bubble3D val="0"/>
            <c:spPr>
              <a:solidFill>
                <a:srgbClr val="7C878E"/>
              </a:solidFill>
              <a:ln>
                <a:noFill/>
              </a:ln>
              <a:effectLst/>
            </c:spPr>
            <c:extLst>
              <c:ext xmlns:c16="http://schemas.microsoft.com/office/drawing/2014/chart" uri="{C3380CC4-5D6E-409C-BE32-E72D297353CC}">
                <c16:uniqueId val="{00000005-26C5-4C85-84DC-D5F8DE0AFD5C}"/>
              </c:ext>
            </c:extLst>
          </c:dPt>
          <c:dPt>
            <c:idx val="3"/>
            <c:invertIfNegative val="0"/>
            <c:bubble3D val="0"/>
            <c:spPr>
              <a:solidFill>
                <a:srgbClr val="7C878E"/>
              </a:solidFill>
              <a:ln>
                <a:noFill/>
              </a:ln>
              <a:effectLst/>
            </c:spPr>
            <c:extLst>
              <c:ext xmlns:c16="http://schemas.microsoft.com/office/drawing/2014/chart" uri="{C3380CC4-5D6E-409C-BE32-E72D297353CC}">
                <c16:uniqueId val="{00000007-26C5-4C85-84DC-D5F8DE0AFD5C}"/>
              </c:ext>
            </c:extLst>
          </c:dPt>
          <c:dPt>
            <c:idx val="4"/>
            <c:invertIfNegative val="0"/>
            <c:bubble3D val="0"/>
            <c:spPr>
              <a:solidFill>
                <a:srgbClr val="7C878E"/>
              </a:solidFill>
              <a:ln>
                <a:noFill/>
              </a:ln>
              <a:effectLst/>
            </c:spPr>
            <c:extLst>
              <c:ext xmlns:c16="http://schemas.microsoft.com/office/drawing/2014/chart" uri="{C3380CC4-5D6E-409C-BE32-E72D297353CC}">
                <c16:uniqueId val="{00000009-26C5-4C85-84DC-D5F8DE0AFD5C}"/>
              </c:ext>
            </c:extLst>
          </c:dPt>
          <c:dPt>
            <c:idx val="5"/>
            <c:invertIfNegative val="0"/>
            <c:bubble3D val="0"/>
            <c:spPr>
              <a:solidFill>
                <a:srgbClr val="7C878E"/>
              </a:solidFill>
              <a:ln>
                <a:noFill/>
              </a:ln>
              <a:effectLst/>
            </c:spPr>
            <c:extLst>
              <c:ext xmlns:c16="http://schemas.microsoft.com/office/drawing/2014/chart" uri="{C3380CC4-5D6E-409C-BE32-E72D297353CC}">
                <c16:uniqueId val="{0000000B-26C5-4C85-84DC-D5F8DE0AFD5C}"/>
              </c:ext>
            </c:extLst>
          </c:dPt>
          <c:dPt>
            <c:idx val="6"/>
            <c:invertIfNegative val="0"/>
            <c:bubble3D val="0"/>
            <c:spPr>
              <a:solidFill>
                <a:srgbClr val="7C878E"/>
              </a:solidFill>
              <a:ln>
                <a:noFill/>
              </a:ln>
              <a:effectLst/>
            </c:spPr>
            <c:extLst>
              <c:ext xmlns:c16="http://schemas.microsoft.com/office/drawing/2014/chart" uri="{C3380CC4-5D6E-409C-BE32-E72D297353CC}">
                <c16:uniqueId val="{0000000D-26C5-4C85-84DC-D5F8DE0AFD5C}"/>
              </c:ext>
            </c:extLst>
          </c:dPt>
          <c:dPt>
            <c:idx val="7"/>
            <c:invertIfNegative val="0"/>
            <c:bubble3D val="0"/>
            <c:spPr>
              <a:solidFill>
                <a:srgbClr val="7C878E"/>
              </a:solidFill>
              <a:ln>
                <a:noFill/>
              </a:ln>
              <a:effectLst/>
            </c:spPr>
            <c:extLst>
              <c:ext xmlns:c16="http://schemas.microsoft.com/office/drawing/2014/chart" uri="{C3380CC4-5D6E-409C-BE32-E72D297353CC}">
                <c16:uniqueId val="{0000000F-26C5-4C85-84DC-D5F8DE0AFD5C}"/>
              </c:ext>
            </c:extLst>
          </c:dPt>
          <c:dPt>
            <c:idx val="8"/>
            <c:invertIfNegative val="0"/>
            <c:bubble3D val="0"/>
            <c:spPr>
              <a:solidFill>
                <a:srgbClr val="7C878E"/>
              </a:solidFill>
              <a:ln>
                <a:noFill/>
              </a:ln>
              <a:effectLst/>
            </c:spPr>
            <c:extLst>
              <c:ext xmlns:c16="http://schemas.microsoft.com/office/drawing/2014/chart" uri="{C3380CC4-5D6E-409C-BE32-E72D297353CC}">
                <c16:uniqueId val="{00000011-26C5-4C85-84DC-D5F8DE0AFD5C}"/>
              </c:ext>
            </c:extLst>
          </c:dPt>
          <c:dPt>
            <c:idx val="9"/>
            <c:invertIfNegative val="0"/>
            <c:bubble3D val="0"/>
            <c:spPr>
              <a:solidFill>
                <a:srgbClr val="7C878E"/>
              </a:solidFill>
              <a:ln>
                <a:noFill/>
              </a:ln>
              <a:effectLst/>
            </c:spPr>
            <c:extLst>
              <c:ext xmlns:c16="http://schemas.microsoft.com/office/drawing/2014/chart" uri="{C3380CC4-5D6E-409C-BE32-E72D297353CC}">
                <c16:uniqueId val="{00000013-26C5-4C85-84DC-D5F8DE0AFD5C}"/>
              </c:ext>
            </c:extLst>
          </c:dPt>
          <c:dPt>
            <c:idx val="10"/>
            <c:invertIfNegative val="0"/>
            <c:bubble3D val="0"/>
            <c:spPr>
              <a:solidFill>
                <a:srgbClr val="7C878E"/>
              </a:solidFill>
              <a:ln>
                <a:noFill/>
              </a:ln>
              <a:effectLst/>
            </c:spPr>
            <c:extLst>
              <c:ext xmlns:c16="http://schemas.microsoft.com/office/drawing/2014/chart" uri="{C3380CC4-5D6E-409C-BE32-E72D297353CC}">
                <c16:uniqueId val="{00000015-26C5-4C85-84DC-D5F8DE0AFD5C}"/>
              </c:ext>
            </c:extLst>
          </c:dPt>
          <c:dPt>
            <c:idx val="11"/>
            <c:invertIfNegative val="0"/>
            <c:bubble3D val="0"/>
            <c:spPr>
              <a:solidFill>
                <a:srgbClr val="7C878E"/>
              </a:solidFill>
              <a:ln>
                <a:noFill/>
              </a:ln>
              <a:effectLst/>
            </c:spPr>
            <c:extLst>
              <c:ext xmlns:c16="http://schemas.microsoft.com/office/drawing/2014/chart" uri="{C3380CC4-5D6E-409C-BE32-E72D297353CC}">
                <c16:uniqueId val="{00000017-26C5-4C85-84DC-D5F8DE0AFD5C}"/>
              </c:ext>
            </c:extLst>
          </c:dPt>
          <c:dPt>
            <c:idx val="12"/>
            <c:invertIfNegative val="0"/>
            <c:bubble3D val="0"/>
            <c:spPr>
              <a:solidFill>
                <a:srgbClr val="7C878E"/>
              </a:solidFill>
              <a:ln>
                <a:noFill/>
              </a:ln>
              <a:effectLst/>
            </c:spPr>
            <c:extLst>
              <c:ext xmlns:c16="http://schemas.microsoft.com/office/drawing/2014/chart" uri="{C3380CC4-5D6E-409C-BE32-E72D297353CC}">
                <c16:uniqueId val="{00000019-26C5-4C85-84DC-D5F8DE0AFD5C}"/>
              </c:ext>
            </c:extLst>
          </c:dPt>
          <c:dPt>
            <c:idx val="13"/>
            <c:invertIfNegative val="0"/>
            <c:bubble3D val="0"/>
            <c:spPr>
              <a:solidFill>
                <a:srgbClr val="7C878E"/>
              </a:solidFill>
              <a:ln>
                <a:noFill/>
              </a:ln>
              <a:effectLst/>
            </c:spPr>
            <c:extLst>
              <c:ext xmlns:c16="http://schemas.microsoft.com/office/drawing/2014/chart" uri="{C3380CC4-5D6E-409C-BE32-E72D297353CC}">
                <c16:uniqueId val="{0000001B-26C5-4C85-84DC-D5F8DE0AFD5C}"/>
              </c:ext>
            </c:extLst>
          </c:dPt>
          <c:dPt>
            <c:idx val="14"/>
            <c:invertIfNegative val="0"/>
            <c:bubble3D val="0"/>
            <c:spPr>
              <a:solidFill>
                <a:srgbClr val="7C878E"/>
              </a:solidFill>
              <a:ln>
                <a:noFill/>
              </a:ln>
              <a:effectLst/>
            </c:spPr>
            <c:extLst>
              <c:ext xmlns:c16="http://schemas.microsoft.com/office/drawing/2014/chart" uri="{C3380CC4-5D6E-409C-BE32-E72D297353CC}">
                <c16:uniqueId val="{0000001D-26C5-4C85-84DC-D5F8DE0AFD5C}"/>
              </c:ext>
            </c:extLst>
          </c:dPt>
          <c:dPt>
            <c:idx val="15"/>
            <c:invertIfNegative val="0"/>
            <c:bubble3D val="0"/>
            <c:spPr>
              <a:solidFill>
                <a:srgbClr val="7C878E"/>
              </a:solidFill>
              <a:ln>
                <a:noFill/>
              </a:ln>
              <a:effectLst/>
            </c:spPr>
            <c:extLst>
              <c:ext xmlns:c16="http://schemas.microsoft.com/office/drawing/2014/chart" uri="{C3380CC4-5D6E-409C-BE32-E72D297353CC}">
                <c16:uniqueId val="{0000001F-26C5-4C85-84DC-D5F8DE0AFD5C}"/>
              </c:ext>
            </c:extLst>
          </c:dPt>
          <c:dPt>
            <c:idx val="16"/>
            <c:invertIfNegative val="0"/>
            <c:bubble3D val="0"/>
            <c:spPr>
              <a:solidFill>
                <a:srgbClr val="7C878E"/>
              </a:solidFill>
              <a:ln>
                <a:noFill/>
              </a:ln>
              <a:effectLst/>
            </c:spPr>
            <c:extLst>
              <c:ext xmlns:c16="http://schemas.microsoft.com/office/drawing/2014/chart" uri="{C3380CC4-5D6E-409C-BE32-E72D297353CC}">
                <c16:uniqueId val="{00000021-26C5-4C85-84DC-D5F8DE0AFD5C}"/>
              </c:ext>
            </c:extLst>
          </c:dPt>
          <c:dPt>
            <c:idx val="17"/>
            <c:invertIfNegative val="0"/>
            <c:bubble3D val="0"/>
            <c:spPr>
              <a:solidFill>
                <a:srgbClr val="7C878E"/>
              </a:solidFill>
              <a:ln>
                <a:noFill/>
              </a:ln>
              <a:effectLst/>
            </c:spPr>
            <c:extLst>
              <c:ext xmlns:c16="http://schemas.microsoft.com/office/drawing/2014/chart" uri="{C3380CC4-5D6E-409C-BE32-E72D297353CC}">
                <c16:uniqueId val="{00000023-26C5-4C85-84DC-D5F8DE0AFD5C}"/>
              </c:ext>
            </c:extLst>
          </c:dPt>
          <c:dPt>
            <c:idx val="18"/>
            <c:invertIfNegative val="0"/>
            <c:bubble3D val="0"/>
            <c:spPr>
              <a:solidFill>
                <a:srgbClr val="95682B"/>
              </a:solidFill>
              <a:ln>
                <a:noFill/>
              </a:ln>
              <a:effectLst/>
            </c:spPr>
            <c:extLst>
              <c:ext xmlns:c16="http://schemas.microsoft.com/office/drawing/2014/chart" uri="{C3380CC4-5D6E-409C-BE32-E72D297353CC}">
                <c16:uniqueId val="{00000025-26C5-4C85-84DC-D5F8DE0AFD5C}"/>
              </c:ext>
            </c:extLst>
          </c:dPt>
          <c:dPt>
            <c:idx val="21"/>
            <c:invertIfNegative val="0"/>
            <c:bubble3D val="0"/>
            <c:spPr>
              <a:solidFill>
                <a:srgbClr val="FBBB27"/>
              </a:solidFill>
              <a:ln>
                <a:noFill/>
              </a:ln>
              <a:effectLst/>
            </c:spPr>
            <c:extLst>
              <c:ext xmlns:c16="http://schemas.microsoft.com/office/drawing/2014/chart" uri="{C3380CC4-5D6E-409C-BE32-E72D297353CC}">
                <c16:uniqueId val="{00000027-26C5-4C85-84DC-D5F8DE0AFD5C}"/>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'F77.2'!$A$7:$A$39</c:f>
              <c:strCache>
                <c:ptCount val="33"/>
                <c:pt idx="0">
                  <c:v>Yucatán</c:v>
                </c:pt>
                <c:pt idx="1">
                  <c:v>Hidalgo</c:v>
                </c:pt>
                <c:pt idx="2">
                  <c:v>Guanajuato</c:v>
                </c:pt>
                <c:pt idx="3">
                  <c:v>Tlaxcala</c:v>
                </c:pt>
                <c:pt idx="4">
                  <c:v>Nayarit</c:v>
                </c:pt>
                <c:pt idx="5">
                  <c:v>Querétaro</c:v>
                </c:pt>
                <c:pt idx="6">
                  <c:v>Puebla</c:v>
                </c:pt>
                <c:pt idx="7">
                  <c:v>Sonora</c:v>
                </c:pt>
                <c:pt idx="8">
                  <c:v>Tabasco</c:v>
                </c:pt>
                <c:pt idx="9">
                  <c:v>Oaxaca</c:v>
                </c:pt>
                <c:pt idx="10">
                  <c:v>Morelos</c:v>
                </c:pt>
                <c:pt idx="11">
                  <c:v>Michoacán</c:v>
                </c:pt>
                <c:pt idx="12">
                  <c:v>Ciudad de México</c:v>
                </c:pt>
                <c:pt idx="13">
                  <c:v>Aguascalientes</c:v>
                </c:pt>
                <c:pt idx="14">
                  <c:v>Baja California</c:v>
                </c:pt>
                <c:pt idx="15">
                  <c:v>Chihuahua</c:v>
                </c:pt>
                <c:pt idx="16">
                  <c:v>Colima</c:v>
                </c:pt>
                <c:pt idx="17">
                  <c:v>Estado de México</c:v>
                </c:pt>
                <c:pt idx="18">
                  <c:v>Nacional</c:v>
                </c:pt>
                <c:pt idx="19">
                  <c:v>Tamaulipas</c:v>
                </c:pt>
                <c:pt idx="20">
                  <c:v>Veracruz</c:v>
                </c:pt>
                <c:pt idx="21">
                  <c:v>Jalisco</c:v>
                </c:pt>
                <c:pt idx="22">
                  <c:v>Zacatecas</c:v>
                </c:pt>
                <c:pt idx="23">
                  <c:v>Quintana Roo</c:v>
                </c:pt>
                <c:pt idx="24">
                  <c:v>Nuevo León</c:v>
                </c:pt>
                <c:pt idx="25">
                  <c:v>Guerrero</c:v>
                </c:pt>
                <c:pt idx="26">
                  <c:v>San Luis Potosí</c:v>
                </c:pt>
                <c:pt idx="27">
                  <c:v>Baja California Sur</c:v>
                </c:pt>
                <c:pt idx="28">
                  <c:v>Coahuila</c:v>
                </c:pt>
                <c:pt idx="29">
                  <c:v>Campeche</c:v>
                </c:pt>
                <c:pt idx="30">
                  <c:v>Durango</c:v>
                </c:pt>
                <c:pt idx="31">
                  <c:v>Sinaloa</c:v>
                </c:pt>
                <c:pt idx="32">
                  <c:v>Chiapas</c:v>
                </c:pt>
              </c:strCache>
            </c:strRef>
          </c:cat>
          <c:val>
            <c:numRef>
              <c:f>'F77.2'!$B$7:$B$39</c:f>
              <c:numCache>
                <c:formatCode>#,##0.0</c:formatCode>
                <c:ptCount val="33"/>
                <c:pt idx="0">
                  <c:v>-15.11257644475088</c:v>
                </c:pt>
                <c:pt idx="1">
                  <c:v>-14.143970237228965</c:v>
                </c:pt>
                <c:pt idx="2">
                  <c:v>-13.742830873975221</c:v>
                </c:pt>
                <c:pt idx="3">
                  <c:v>-13.187456027468237</c:v>
                </c:pt>
                <c:pt idx="4">
                  <c:v>-10.125886743312961</c:v>
                </c:pt>
                <c:pt idx="5">
                  <c:v>-6.9060177530516746</c:v>
                </c:pt>
                <c:pt idx="6">
                  <c:v>-6.547617120912264</c:v>
                </c:pt>
                <c:pt idx="7">
                  <c:v>-5.877918390974413</c:v>
                </c:pt>
                <c:pt idx="8">
                  <c:v>-5.7915879388072744</c:v>
                </c:pt>
                <c:pt idx="9">
                  <c:v>-5.7219839619617847</c:v>
                </c:pt>
                <c:pt idx="10">
                  <c:v>-5.3550601720348094</c:v>
                </c:pt>
                <c:pt idx="11">
                  <c:v>-4.7082179049559025</c:v>
                </c:pt>
                <c:pt idx="12">
                  <c:v>-4.6577919552681308</c:v>
                </c:pt>
                <c:pt idx="13">
                  <c:v>-4.3321624660852542</c:v>
                </c:pt>
                <c:pt idx="14">
                  <c:v>-3.5315052049672113</c:v>
                </c:pt>
                <c:pt idx="15">
                  <c:v>-3.0947519133230461</c:v>
                </c:pt>
                <c:pt idx="16">
                  <c:v>-2.2893111400443034</c:v>
                </c:pt>
                <c:pt idx="17">
                  <c:v>-1.4954278760212936</c:v>
                </c:pt>
                <c:pt idx="18">
                  <c:v>-1.2346269538558663</c:v>
                </c:pt>
                <c:pt idx="19">
                  <c:v>-0.17683930401591885</c:v>
                </c:pt>
                <c:pt idx="20">
                  <c:v>1.7212347291928554</c:v>
                </c:pt>
                <c:pt idx="21">
                  <c:v>1.7578009491870272</c:v>
                </c:pt>
                <c:pt idx="22">
                  <c:v>3.6940479604536947</c:v>
                </c:pt>
                <c:pt idx="23">
                  <c:v>4.6842993542886902</c:v>
                </c:pt>
                <c:pt idx="24">
                  <c:v>5.2032536939782714</c:v>
                </c:pt>
                <c:pt idx="25">
                  <c:v>5.6297336167814738</c:v>
                </c:pt>
                <c:pt idx="26">
                  <c:v>5.84039904527065</c:v>
                </c:pt>
                <c:pt idx="27">
                  <c:v>6.4729499842507643</c:v>
                </c:pt>
                <c:pt idx="28">
                  <c:v>8.2156160518445986</c:v>
                </c:pt>
                <c:pt idx="29">
                  <c:v>12.419571457895561</c:v>
                </c:pt>
                <c:pt idx="30">
                  <c:v>14.863611059953818</c:v>
                </c:pt>
                <c:pt idx="31">
                  <c:v>15.70400066321136</c:v>
                </c:pt>
                <c:pt idx="32">
                  <c:v>15.715736641895006</c:v>
                </c:pt>
              </c:numCache>
            </c:numRef>
          </c:val>
          <c:extLst>
            <c:ext xmlns:c16="http://schemas.microsoft.com/office/drawing/2014/chart" uri="{C3380CC4-5D6E-409C-BE32-E72D297353CC}">
              <c16:uniqueId val="{00000028-26C5-4C85-84DC-D5F8DE0AFD5C}"/>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32CD-48AC-87A6-12B4FC8B2BD0}"/>
              </c:ext>
            </c:extLst>
          </c:dPt>
          <c:dPt>
            <c:idx val="1"/>
            <c:invertIfNegative val="0"/>
            <c:bubble3D val="0"/>
            <c:spPr>
              <a:solidFill>
                <a:srgbClr val="7C878E"/>
              </a:solidFill>
              <a:ln>
                <a:noFill/>
              </a:ln>
              <a:effectLst/>
            </c:spPr>
            <c:extLst>
              <c:ext xmlns:c16="http://schemas.microsoft.com/office/drawing/2014/chart" uri="{C3380CC4-5D6E-409C-BE32-E72D297353CC}">
                <c16:uniqueId val="{00000003-32CD-48AC-87A6-12B4FC8B2BD0}"/>
              </c:ext>
            </c:extLst>
          </c:dPt>
          <c:dPt>
            <c:idx val="2"/>
            <c:invertIfNegative val="0"/>
            <c:bubble3D val="0"/>
            <c:spPr>
              <a:solidFill>
                <a:srgbClr val="7C878E"/>
              </a:solidFill>
              <a:ln>
                <a:noFill/>
              </a:ln>
              <a:effectLst/>
            </c:spPr>
            <c:extLst>
              <c:ext xmlns:c16="http://schemas.microsoft.com/office/drawing/2014/chart" uri="{C3380CC4-5D6E-409C-BE32-E72D297353CC}">
                <c16:uniqueId val="{00000005-32CD-48AC-87A6-12B4FC8B2BD0}"/>
              </c:ext>
            </c:extLst>
          </c:dPt>
          <c:dPt>
            <c:idx val="3"/>
            <c:invertIfNegative val="0"/>
            <c:bubble3D val="0"/>
            <c:spPr>
              <a:solidFill>
                <a:srgbClr val="7C878E"/>
              </a:solidFill>
              <a:ln>
                <a:noFill/>
              </a:ln>
              <a:effectLst/>
            </c:spPr>
            <c:extLst>
              <c:ext xmlns:c16="http://schemas.microsoft.com/office/drawing/2014/chart" uri="{C3380CC4-5D6E-409C-BE32-E72D297353CC}">
                <c16:uniqueId val="{00000007-32CD-48AC-87A6-12B4FC8B2BD0}"/>
              </c:ext>
            </c:extLst>
          </c:dPt>
          <c:dPt>
            <c:idx val="4"/>
            <c:invertIfNegative val="0"/>
            <c:bubble3D val="0"/>
            <c:spPr>
              <a:solidFill>
                <a:srgbClr val="7C878E"/>
              </a:solidFill>
              <a:ln>
                <a:noFill/>
              </a:ln>
              <a:effectLst/>
            </c:spPr>
            <c:extLst>
              <c:ext xmlns:c16="http://schemas.microsoft.com/office/drawing/2014/chart" uri="{C3380CC4-5D6E-409C-BE32-E72D297353CC}">
                <c16:uniqueId val="{00000009-32CD-48AC-87A6-12B4FC8B2BD0}"/>
              </c:ext>
            </c:extLst>
          </c:dPt>
          <c:dPt>
            <c:idx val="5"/>
            <c:invertIfNegative val="0"/>
            <c:bubble3D val="0"/>
            <c:spPr>
              <a:solidFill>
                <a:srgbClr val="7C878E"/>
              </a:solidFill>
              <a:ln>
                <a:noFill/>
              </a:ln>
              <a:effectLst/>
            </c:spPr>
            <c:extLst>
              <c:ext xmlns:c16="http://schemas.microsoft.com/office/drawing/2014/chart" uri="{C3380CC4-5D6E-409C-BE32-E72D297353CC}">
                <c16:uniqueId val="{0000000B-32CD-48AC-87A6-12B4FC8B2BD0}"/>
              </c:ext>
            </c:extLst>
          </c:dPt>
          <c:dPt>
            <c:idx val="6"/>
            <c:invertIfNegative val="0"/>
            <c:bubble3D val="0"/>
            <c:spPr>
              <a:solidFill>
                <a:srgbClr val="7C878E"/>
              </a:solidFill>
              <a:ln>
                <a:noFill/>
              </a:ln>
              <a:effectLst/>
            </c:spPr>
            <c:extLst>
              <c:ext xmlns:c16="http://schemas.microsoft.com/office/drawing/2014/chart" uri="{C3380CC4-5D6E-409C-BE32-E72D297353CC}">
                <c16:uniqueId val="{0000000D-32CD-48AC-87A6-12B4FC8B2BD0}"/>
              </c:ext>
            </c:extLst>
          </c:dPt>
          <c:dPt>
            <c:idx val="7"/>
            <c:invertIfNegative val="0"/>
            <c:bubble3D val="0"/>
            <c:spPr>
              <a:solidFill>
                <a:srgbClr val="7C878E"/>
              </a:solidFill>
              <a:ln>
                <a:noFill/>
              </a:ln>
              <a:effectLst/>
            </c:spPr>
            <c:extLst>
              <c:ext xmlns:c16="http://schemas.microsoft.com/office/drawing/2014/chart" uri="{C3380CC4-5D6E-409C-BE32-E72D297353CC}">
                <c16:uniqueId val="{0000000F-32CD-48AC-87A6-12B4FC8B2BD0}"/>
              </c:ext>
            </c:extLst>
          </c:dPt>
          <c:dPt>
            <c:idx val="8"/>
            <c:invertIfNegative val="0"/>
            <c:bubble3D val="0"/>
            <c:spPr>
              <a:solidFill>
                <a:srgbClr val="7C878E"/>
              </a:solidFill>
              <a:ln>
                <a:noFill/>
              </a:ln>
              <a:effectLst/>
            </c:spPr>
            <c:extLst>
              <c:ext xmlns:c16="http://schemas.microsoft.com/office/drawing/2014/chart" uri="{C3380CC4-5D6E-409C-BE32-E72D297353CC}">
                <c16:uniqueId val="{00000011-32CD-48AC-87A6-12B4FC8B2BD0}"/>
              </c:ext>
            </c:extLst>
          </c:dPt>
          <c:dPt>
            <c:idx val="9"/>
            <c:invertIfNegative val="0"/>
            <c:bubble3D val="0"/>
            <c:spPr>
              <a:solidFill>
                <a:srgbClr val="7C878E"/>
              </a:solidFill>
              <a:ln>
                <a:noFill/>
              </a:ln>
              <a:effectLst/>
            </c:spPr>
            <c:extLst>
              <c:ext xmlns:c16="http://schemas.microsoft.com/office/drawing/2014/chart" uri="{C3380CC4-5D6E-409C-BE32-E72D297353CC}">
                <c16:uniqueId val="{00000013-32CD-48AC-87A6-12B4FC8B2BD0}"/>
              </c:ext>
            </c:extLst>
          </c:dPt>
          <c:dPt>
            <c:idx val="10"/>
            <c:invertIfNegative val="0"/>
            <c:bubble3D val="0"/>
            <c:spPr>
              <a:solidFill>
                <a:srgbClr val="7C878E"/>
              </a:solidFill>
              <a:ln>
                <a:noFill/>
              </a:ln>
              <a:effectLst/>
            </c:spPr>
            <c:extLst>
              <c:ext xmlns:c16="http://schemas.microsoft.com/office/drawing/2014/chart" uri="{C3380CC4-5D6E-409C-BE32-E72D297353CC}">
                <c16:uniqueId val="{00000015-32CD-48AC-87A6-12B4FC8B2BD0}"/>
              </c:ext>
            </c:extLst>
          </c:dPt>
          <c:dPt>
            <c:idx val="11"/>
            <c:invertIfNegative val="0"/>
            <c:bubble3D val="0"/>
            <c:spPr>
              <a:solidFill>
                <a:srgbClr val="95682B"/>
              </a:solidFill>
              <a:ln>
                <a:noFill/>
              </a:ln>
              <a:effectLst/>
            </c:spPr>
            <c:extLst>
              <c:ext xmlns:c16="http://schemas.microsoft.com/office/drawing/2014/chart" uri="{C3380CC4-5D6E-409C-BE32-E72D297353CC}">
                <c16:uniqueId val="{00000017-32CD-48AC-87A6-12B4FC8B2BD0}"/>
              </c:ext>
            </c:extLst>
          </c:dPt>
          <c:dPt>
            <c:idx val="12"/>
            <c:invertIfNegative val="0"/>
            <c:bubble3D val="0"/>
            <c:spPr>
              <a:solidFill>
                <a:srgbClr val="7C878E"/>
              </a:solidFill>
              <a:ln>
                <a:noFill/>
              </a:ln>
              <a:effectLst/>
            </c:spPr>
            <c:extLst>
              <c:ext xmlns:c16="http://schemas.microsoft.com/office/drawing/2014/chart" uri="{C3380CC4-5D6E-409C-BE32-E72D297353CC}">
                <c16:uniqueId val="{00000019-32CD-48AC-87A6-12B4FC8B2BD0}"/>
              </c:ext>
            </c:extLst>
          </c:dPt>
          <c:dPt>
            <c:idx val="13"/>
            <c:invertIfNegative val="0"/>
            <c:bubble3D val="0"/>
            <c:spPr>
              <a:solidFill>
                <a:srgbClr val="7C878E"/>
              </a:solidFill>
              <a:ln>
                <a:noFill/>
              </a:ln>
              <a:effectLst/>
            </c:spPr>
            <c:extLst>
              <c:ext xmlns:c16="http://schemas.microsoft.com/office/drawing/2014/chart" uri="{C3380CC4-5D6E-409C-BE32-E72D297353CC}">
                <c16:uniqueId val="{0000001B-32CD-48AC-87A6-12B4FC8B2BD0}"/>
              </c:ext>
            </c:extLst>
          </c:dPt>
          <c:dPt>
            <c:idx val="14"/>
            <c:invertIfNegative val="0"/>
            <c:bubble3D val="0"/>
            <c:spPr>
              <a:solidFill>
                <a:srgbClr val="7C878E"/>
              </a:solidFill>
              <a:ln>
                <a:noFill/>
              </a:ln>
              <a:effectLst/>
            </c:spPr>
            <c:extLst>
              <c:ext xmlns:c16="http://schemas.microsoft.com/office/drawing/2014/chart" uri="{C3380CC4-5D6E-409C-BE32-E72D297353CC}">
                <c16:uniqueId val="{0000001D-32CD-48AC-87A6-12B4FC8B2BD0}"/>
              </c:ext>
            </c:extLst>
          </c:dPt>
          <c:dPt>
            <c:idx val="15"/>
            <c:invertIfNegative val="0"/>
            <c:bubble3D val="0"/>
            <c:spPr>
              <a:solidFill>
                <a:srgbClr val="FBBB27"/>
              </a:solidFill>
              <a:ln>
                <a:noFill/>
              </a:ln>
              <a:effectLst/>
            </c:spPr>
            <c:extLst>
              <c:ext xmlns:c16="http://schemas.microsoft.com/office/drawing/2014/chart" uri="{C3380CC4-5D6E-409C-BE32-E72D297353CC}">
                <c16:uniqueId val="{0000001F-32CD-48AC-87A6-12B4FC8B2BD0}"/>
              </c:ext>
            </c:extLst>
          </c:dPt>
          <c:dPt>
            <c:idx val="16"/>
            <c:invertIfNegative val="0"/>
            <c:bubble3D val="0"/>
            <c:spPr>
              <a:solidFill>
                <a:srgbClr val="7C878E"/>
              </a:solidFill>
              <a:ln>
                <a:noFill/>
              </a:ln>
              <a:effectLst/>
            </c:spPr>
            <c:extLst>
              <c:ext xmlns:c16="http://schemas.microsoft.com/office/drawing/2014/chart" uri="{C3380CC4-5D6E-409C-BE32-E72D297353CC}">
                <c16:uniqueId val="{00000021-32CD-48AC-87A6-12B4FC8B2BD0}"/>
              </c:ext>
            </c:extLst>
          </c:dPt>
          <c:dPt>
            <c:idx val="17"/>
            <c:invertIfNegative val="0"/>
            <c:bubble3D val="0"/>
            <c:spPr>
              <a:solidFill>
                <a:srgbClr val="7C878E"/>
              </a:solidFill>
              <a:ln>
                <a:noFill/>
              </a:ln>
              <a:effectLst/>
            </c:spPr>
            <c:extLst>
              <c:ext xmlns:c16="http://schemas.microsoft.com/office/drawing/2014/chart" uri="{C3380CC4-5D6E-409C-BE32-E72D297353CC}">
                <c16:uniqueId val="{00000023-32CD-48AC-87A6-12B4FC8B2BD0}"/>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'F78.'!$A$6:$A$38</c:f>
              <c:strCache>
                <c:ptCount val="33"/>
                <c:pt idx="0">
                  <c:v>Ciudad de México</c:v>
                </c:pt>
                <c:pt idx="1">
                  <c:v>Baja California Sur</c:v>
                </c:pt>
                <c:pt idx="2">
                  <c:v>Estado de México</c:v>
                </c:pt>
                <c:pt idx="3">
                  <c:v>Baja California</c:v>
                </c:pt>
                <c:pt idx="4">
                  <c:v>Colima</c:v>
                </c:pt>
                <c:pt idx="5">
                  <c:v>Quintana Roo</c:v>
                </c:pt>
                <c:pt idx="6">
                  <c:v>Sinaloa</c:v>
                </c:pt>
                <c:pt idx="7">
                  <c:v>Nayarit</c:v>
                </c:pt>
                <c:pt idx="8">
                  <c:v>Hidalgo</c:v>
                </c:pt>
                <c:pt idx="9">
                  <c:v>Zacatecas</c:v>
                </c:pt>
                <c:pt idx="10">
                  <c:v>Michoacán</c:v>
                </c:pt>
                <c:pt idx="11">
                  <c:v>Nacional</c:v>
                </c:pt>
                <c:pt idx="12">
                  <c:v>Querétaro</c:v>
                </c:pt>
                <c:pt idx="13">
                  <c:v>Yucatán</c:v>
                </c:pt>
                <c:pt idx="14">
                  <c:v>Sonora</c:v>
                </c:pt>
                <c:pt idx="15">
                  <c:v>Jalisco</c:v>
                </c:pt>
                <c:pt idx="16">
                  <c:v>San Luis Potosí</c:v>
                </c:pt>
                <c:pt idx="17">
                  <c:v>Veracruz</c:v>
                </c:pt>
                <c:pt idx="18">
                  <c:v>Chiapas</c:v>
                </c:pt>
                <c:pt idx="19">
                  <c:v>Morelos</c:v>
                </c:pt>
                <c:pt idx="20">
                  <c:v>Coahuila</c:v>
                </c:pt>
                <c:pt idx="21">
                  <c:v>Aguascalientes</c:v>
                </c:pt>
                <c:pt idx="22">
                  <c:v>Tabasco</c:v>
                </c:pt>
                <c:pt idx="23">
                  <c:v>Puebla</c:v>
                </c:pt>
                <c:pt idx="24">
                  <c:v>Guanajuato</c:v>
                </c:pt>
                <c:pt idx="25">
                  <c:v>Guerrero</c:v>
                </c:pt>
                <c:pt idx="26">
                  <c:v>Nuevo León</c:v>
                </c:pt>
                <c:pt idx="27">
                  <c:v>Chihuahua</c:v>
                </c:pt>
                <c:pt idx="28">
                  <c:v>Tamaulipas</c:v>
                </c:pt>
                <c:pt idx="29">
                  <c:v>Oaxaca</c:v>
                </c:pt>
                <c:pt idx="30">
                  <c:v>Durango</c:v>
                </c:pt>
                <c:pt idx="31">
                  <c:v>Tlaxcala</c:v>
                </c:pt>
                <c:pt idx="32">
                  <c:v>Campeche</c:v>
                </c:pt>
              </c:strCache>
            </c:strRef>
          </c:cat>
          <c:val>
            <c:numRef>
              <c:f>'F78.'!$B$6:$B$38</c:f>
              <c:numCache>
                <c:formatCode>#,##0.0</c:formatCode>
                <c:ptCount val="33"/>
                <c:pt idx="0">
                  <c:v>9.3174288896353001</c:v>
                </c:pt>
                <c:pt idx="1">
                  <c:v>9.598971232615737</c:v>
                </c:pt>
                <c:pt idx="2">
                  <c:v>9.7724639120646266</c:v>
                </c:pt>
                <c:pt idx="3">
                  <c:v>10.098869181318255</c:v>
                </c:pt>
                <c:pt idx="4">
                  <c:v>10.152056404230317</c:v>
                </c:pt>
                <c:pt idx="5">
                  <c:v>10.540922126626958</c:v>
                </c:pt>
                <c:pt idx="6">
                  <c:v>10.602474307782941</c:v>
                </c:pt>
                <c:pt idx="7">
                  <c:v>10.608730158730159</c:v>
                </c:pt>
                <c:pt idx="8">
                  <c:v>10.68451896467524</c:v>
                </c:pt>
                <c:pt idx="9">
                  <c:v>10.726075667655786</c:v>
                </c:pt>
                <c:pt idx="10">
                  <c:v>10.951280623608017</c:v>
                </c:pt>
                <c:pt idx="11">
                  <c:v>10.993797676663759</c:v>
                </c:pt>
                <c:pt idx="12">
                  <c:v>11.08819560212749</c:v>
                </c:pt>
                <c:pt idx="13">
                  <c:v>11.170452879964825</c:v>
                </c:pt>
                <c:pt idx="14">
                  <c:v>11.20789030271338</c:v>
                </c:pt>
                <c:pt idx="15">
                  <c:v>11.223596035865974</c:v>
                </c:pt>
                <c:pt idx="16">
                  <c:v>11.340279500537502</c:v>
                </c:pt>
                <c:pt idx="17">
                  <c:v>11.447261388286334</c:v>
                </c:pt>
                <c:pt idx="18">
                  <c:v>11.604456294039231</c:v>
                </c:pt>
                <c:pt idx="19">
                  <c:v>11.64959928762244</c:v>
                </c:pt>
                <c:pt idx="20">
                  <c:v>11.650930313186178</c:v>
                </c:pt>
                <c:pt idx="21">
                  <c:v>11.741328875888007</c:v>
                </c:pt>
                <c:pt idx="22">
                  <c:v>11.805530507965134</c:v>
                </c:pt>
                <c:pt idx="23">
                  <c:v>11.930566514123402</c:v>
                </c:pt>
                <c:pt idx="24">
                  <c:v>11.985770878809928</c:v>
                </c:pt>
                <c:pt idx="25">
                  <c:v>11.991566920565832</c:v>
                </c:pt>
                <c:pt idx="26">
                  <c:v>12.261917215887296</c:v>
                </c:pt>
                <c:pt idx="27">
                  <c:v>12.274944125159642</c:v>
                </c:pt>
                <c:pt idx="28">
                  <c:v>12.346519152489302</c:v>
                </c:pt>
                <c:pt idx="29">
                  <c:v>12.84286477819348</c:v>
                </c:pt>
                <c:pt idx="30">
                  <c:v>13.502497687326549</c:v>
                </c:pt>
                <c:pt idx="31">
                  <c:v>13.589823468328142</c:v>
                </c:pt>
                <c:pt idx="32">
                  <c:v>13.632549562010142</c:v>
                </c:pt>
              </c:numCache>
            </c:numRef>
          </c:val>
          <c:extLst>
            <c:ext xmlns:c16="http://schemas.microsoft.com/office/drawing/2014/chart" uri="{C3380CC4-5D6E-409C-BE32-E72D297353CC}">
              <c16:uniqueId val="{00000024-32CD-48AC-87A6-12B4FC8B2BD0}"/>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3C9F-4DD4-A98B-45A7EAD19D59}"/>
              </c:ext>
            </c:extLst>
          </c:dPt>
          <c:dPt>
            <c:idx val="1"/>
            <c:invertIfNegative val="0"/>
            <c:bubble3D val="0"/>
            <c:spPr>
              <a:solidFill>
                <a:srgbClr val="7C878E"/>
              </a:solidFill>
              <a:ln>
                <a:noFill/>
              </a:ln>
              <a:effectLst/>
            </c:spPr>
            <c:extLst>
              <c:ext xmlns:c16="http://schemas.microsoft.com/office/drawing/2014/chart" uri="{C3380CC4-5D6E-409C-BE32-E72D297353CC}">
                <c16:uniqueId val="{00000003-3C9F-4DD4-A98B-45A7EAD19D59}"/>
              </c:ext>
            </c:extLst>
          </c:dPt>
          <c:dPt>
            <c:idx val="2"/>
            <c:invertIfNegative val="0"/>
            <c:bubble3D val="0"/>
            <c:spPr>
              <a:solidFill>
                <a:srgbClr val="7C878E"/>
              </a:solidFill>
              <a:ln>
                <a:noFill/>
              </a:ln>
              <a:effectLst/>
            </c:spPr>
            <c:extLst>
              <c:ext xmlns:c16="http://schemas.microsoft.com/office/drawing/2014/chart" uri="{C3380CC4-5D6E-409C-BE32-E72D297353CC}">
                <c16:uniqueId val="{00000005-3C9F-4DD4-A98B-45A7EAD19D59}"/>
              </c:ext>
            </c:extLst>
          </c:dPt>
          <c:dPt>
            <c:idx val="3"/>
            <c:invertIfNegative val="0"/>
            <c:bubble3D val="0"/>
            <c:spPr>
              <a:solidFill>
                <a:srgbClr val="7C878E"/>
              </a:solidFill>
              <a:ln>
                <a:noFill/>
              </a:ln>
              <a:effectLst/>
            </c:spPr>
            <c:extLst>
              <c:ext xmlns:c16="http://schemas.microsoft.com/office/drawing/2014/chart" uri="{C3380CC4-5D6E-409C-BE32-E72D297353CC}">
                <c16:uniqueId val="{00000007-3C9F-4DD4-A98B-45A7EAD19D59}"/>
              </c:ext>
            </c:extLst>
          </c:dPt>
          <c:dPt>
            <c:idx val="4"/>
            <c:invertIfNegative val="0"/>
            <c:bubble3D val="0"/>
            <c:spPr>
              <a:solidFill>
                <a:srgbClr val="7C878E"/>
              </a:solidFill>
              <a:ln>
                <a:noFill/>
              </a:ln>
              <a:effectLst/>
            </c:spPr>
            <c:extLst>
              <c:ext xmlns:c16="http://schemas.microsoft.com/office/drawing/2014/chart" uri="{C3380CC4-5D6E-409C-BE32-E72D297353CC}">
                <c16:uniqueId val="{00000009-3C9F-4DD4-A98B-45A7EAD19D59}"/>
              </c:ext>
            </c:extLst>
          </c:dPt>
          <c:dPt>
            <c:idx val="5"/>
            <c:invertIfNegative val="0"/>
            <c:bubble3D val="0"/>
            <c:spPr>
              <a:solidFill>
                <a:srgbClr val="7C878E"/>
              </a:solidFill>
              <a:ln>
                <a:noFill/>
              </a:ln>
              <a:effectLst/>
            </c:spPr>
            <c:extLst>
              <c:ext xmlns:c16="http://schemas.microsoft.com/office/drawing/2014/chart" uri="{C3380CC4-5D6E-409C-BE32-E72D297353CC}">
                <c16:uniqueId val="{0000000B-3C9F-4DD4-A98B-45A7EAD19D59}"/>
              </c:ext>
            </c:extLst>
          </c:dPt>
          <c:dPt>
            <c:idx val="6"/>
            <c:invertIfNegative val="0"/>
            <c:bubble3D val="0"/>
            <c:spPr>
              <a:solidFill>
                <a:srgbClr val="7C878E"/>
              </a:solidFill>
              <a:ln>
                <a:noFill/>
              </a:ln>
              <a:effectLst/>
            </c:spPr>
            <c:extLst>
              <c:ext xmlns:c16="http://schemas.microsoft.com/office/drawing/2014/chart" uri="{C3380CC4-5D6E-409C-BE32-E72D297353CC}">
                <c16:uniqueId val="{0000000D-3C9F-4DD4-A98B-45A7EAD19D59}"/>
              </c:ext>
            </c:extLst>
          </c:dPt>
          <c:dPt>
            <c:idx val="7"/>
            <c:invertIfNegative val="0"/>
            <c:bubble3D val="0"/>
            <c:spPr>
              <a:solidFill>
                <a:srgbClr val="7C878E"/>
              </a:solidFill>
              <a:ln>
                <a:noFill/>
              </a:ln>
              <a:effectLst/>
            </c:spPr>
            <c:extLst>
              <c:ext xmlns:c16="http://schemas.microsoft.com/office/drawing/2014/chart" uri="{C3380CC4-5D6E-409C-BE32-E72D297353CC}">
                <c16:uniqueId val="{0000000F-3C9F-4DD4-A98B-45A7EAD19D59}"/>
              </c:ext>
            </c:extLst>
          </c:dPt>
          <c:dPt>
            <c:idx val="8"/>
            <c:invertIfNegative val="0"/>
            <c:bubble3D val="0"/>
            <c:spPr>
              <a:solidFill>
                <a:srgbClr val="7C878E"/>
              </a:solidFill>
              <a:ln>
                <a:noFill/>
              </a:ln>
              <a:effectLst/>
            </c:spPr>
            <c:extLst>
              <c:ext xmlns:c16="http://schemas.microsoft.com/office/drawing/2014/chart" uri="{C3380CC4-5D6E-409C-BE32-E72D297353CC}">
                <c16:uniqueId val="{00000011-3C9F-4DD4-A98B-45A7EAD19D59}"/>
              </c:ext>
            </c:extLst>
          </c:dPt>
          <c:dPt>
            <c:idx val="9"/>
            <c:invertIfNegative val="0"/>
            <c:bubble3D val="0"/>
            <c:spPr>
              <a:solidFill>
                <a:srgbClr val="7C878E"/>
              </a:solidFill>
              <a:ln>
                <a:noFill/>
              </a:ln>
              <a:effectLst/>
            </c:spPr>
            <c:extLst>
              <c:ext xmlns:c16="http://schemas.microsoft.com/office/drawing/2014/chart" uri="{C3380CC4-5D6E-409C-BE32-E72D297353CC}">
                <c16:uniqueId val="{00000013-3C9F-4DD4-A98B-45A7EAD19D59}"/>
              </c:ext>
            </c:extLst>
          </c:dPt>
          <c:dPt>
            <c:idx val="10"/>
            <c:invertIfNegative val="0"/>
            <c:bubble3D val="0"/>
            <c:spPr>
              <a:solidFill>
                <a:srgbClr val="7C878E"/>
              </a:solidFill>
              <a:ln>
                <a:noFill/>
              </a:ln>
              <a:effectLst/>
            </c:spPr>
            <c:extLst>
              <c:ext xmlns:c16="http://schemas.microsoft.com/office/drawing/2014/chart" uri="{C3380CC4-5D6E-409C-BE32-E72D297353CC}">
                <c16:uniqueId val="{00000015-3C9F-4DD4-A98B-45A7EAD19D59}"/>
              </c:ext>
            </c:extLst>
          </c:dPt>
          <c:dPt>
            <c:idx val="11"/>
            <c:invertIfNegative val="0"/>
            <c:bubble3D val="0"/>
            <c:spPr>
              <a:solidFill>
                <a:srgbClr val="7C878E"/>
              </a:solidFill>
              <a:ln>
                <a:noFill/>
              </a:ln>
              <a:effectLst/>
            </c:spPr>
            <c:extLst>
              <c:ext xmlns:c16="http://schemas.microsoft.com/office/drawing/2014/chart" uri="{C3380CC4-5D6E-409C-BE32-E72D297353CC}">
                <c16:uniqueId val="{00000017-3C9F-4DD4-A98B-45A7EAD19D59}"/>
              </c:ext>
            </c:extLst>
          </c:dPt>
          <c:dPt>
            <c:idx val="12"/>
            <c:invertIfNegative val="0"/>
            <c:bubble3D val="0"/>
            <c:spPr>
              <a:solidFill>
                <a:srgbClr val="7C878E"/>
              </a:solidFill>
              <a:ln>
                <a:noFill/>
              </a:ln>
              <a:effectLst/>
            </c:spPr>
            <c:extLst>
              <c:ext xmlns:c16="http://schemas.microsoft.com/office/drawing/2014/chart" uri="{C3380CC4-5D6E-409C-BE32-E72D297353CC}">
                <c16:uniqueId val="{00000019-3C9F-4DD4-A98B-45A7EAD19D59}"/>
              </c:ext>
            </c:extLst>
          </c:dPt>
          <c:dPt>
            <c:idx val="13"/>
            <c:invertIfNegative val="0"/>
            <c:bubble3D val="0"/>
            <c:spPr>
              <a:solidFill>
                <a:srgbClr val="95682B"/>
              </a:solidFill>
              <a:ln>
                <a:noFill/>
              </a:ln>
              <a:effectLst/>
            </c:spPr>
            <c:extLst>
              <c:ext xmlns:c16="http://schemas.microsoft.com/office/drawing/2014/chart" uri="{C3380CC4-5D6E-409C-BE32-E72D297353CC}">
                <c16:uniqueId val="{0000001B-3C9F-4DD4-A98B-45A7EAD19D59}"/>
              </c:ext>
            </c:extLst>
          </c:dPt>
          <c:dPt>
            <c:idx val="14"/>
            <c:invertIfNegative val="0"/>
            <c:bubble3D val="0"/>
            <c:spPr>
              <a:solidFill>
                <a:srgbClr val="7C878E"/>
              </a:solidFill>
              <a:ln>
                <a:noFill/>
              </a:ln>
              <a:effectLst/>
            </c:spPr>
            <c:extLst>
              <c:ext xmlns:c16="http://schemas.microsoft.com/office/drawing/2014/chart" uri="{C3380CC4-5D6E-409C-BE32-E72D297353CC}">
                <c16:uniqueId val="{0000001D-3C9F-4DD4-A98B-45A7EAD19D59}"/>
              </c:ext>
            </c:extLst>
          </c:dPt>
          <c:dPt>
            <c:idx val="15"/>
            <c:invertIfNegative val="0"/>
            <c:bubble3D val="0"/>
            <c:spPr>
              <a:solidFill>
                <a:srgbClr val="7C878E"/>
              </a:solidFill>
              <a:ln>
                <a:noFill/>
              </a:ln>
              <a:effectLst/>
            </c:spPr>
            <c:extLst>
              <c:ext xmlns:c16="http://schemas.microsoft.com/office/drawing/2014/chart" uri="{C3380CC4-5D6E-409C-BE32-E72D297353CC}">
                <c16:uniqueId val="{0000001F-3C9F-4DD4-A98B-45A7EAD19D59}"/>
              </c:ext>
            </c:extLst>
          </c:dPt>
          <c:dPt>
            <c:idx val="16"/>
            <c:invertIfNegative val="0"/>
            <c:bubble3D val="0"/>
            <c:spPr>
              <a:solidFill>
                <a:srgbClr val="7C878E"/>
              </a:solidFill>
              <a:ln>
                <a:noFill/>
              </a:ln>
              <a:effectLst/>
            </c:spPr>
            <c:extLst>
              <c:ext xmlns:c16="http://schemas.microsoft.com/office/drawing/2014/chart" uri="{C3380CC4-5D6E-409C-BE32-E72D297353CC}">
                <c16:uniqueId val="{00000021-3C9F-4DD4-A98B-45A7EAD19D59}"/>
              </c:ext>
            </c:extLst>
          </c:dPt>
          <c:dPt>
            <c:idx val="17"/>
            <c:invertIfNegative val="0"/>
            <c:bubble3D val="0"/>
            <c:spPr>
              <a:solidFill>
                <a:srgbClr val="7C878E"/>
              </a:solidFill>
              <a:ln>
                <a:noFill/>
              </a:ln>
              <a:effectLst/>
            </c:spPr>
            <c:extLst>
              <c:ext xmlns:c16="http://schemas.microsoft.com/office/drawing/2014/chart" uri="{C3380CC4-5D6E-409C-BE32-E72D297353CC}">
                <c16:uniqueId val="{00000023-3C9F-4DD4-A98B-45A7EAD19D59}"/>
              </c:ext>
            </c:extLst>
          </c:dPt>
          <c:dPt>
            <c:idx val="19"/>
            <c:invertIfNegative val="0"/>
            <c:bubble3D val="0"/>
            <c:spPr>
              <a:solidFill>
                <a:srgbClr val="FBBB27"/>
              </a:solidFill>
              <a:ln>
                <a:noFill/>
              </a:ln>
              <a:effectLst/>
            </c:spPr>
            <c:extLst>
              <c:ext xmlns:c16="http://schemas.microsoft.com/office/drawing/2014/chart" uri="{C3380CC4-5D6E-409C-BE32-E72D297353CC}">
                <c16:uniqueId val="{00000025-3C9F-4DD4-A98B-45A7EAD19D59}"/>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'F79'!$A$6:$A$38</c:f>
              <c:strCache>
                <c:ptCount val="33"/>
                <c:pt idx="0">
                  <c:v>Quintana Roo</c:v>
                </c:pt>
                <c:pt idx="1">
                  <c:v>Querétaro</c:v>
                </c:pt>
                <c:pt idx="2">
                  <c:v>Baja California Sur</c:v>
                </c:pt>
                <c:pt idx="3">
                  <c:v>Ciudad de México</c:v>
                </c:pt>
                <c:pt idx="4">
                  <c:v>Baja California</c:v>
                </c:pt>
                <c:pt idx="5">
                  <c:v>Zacatecas</c:v>
                </c:pt>
                <c:pt idx="6">
                  <c:v>Tabasco</c:v>
                </c:pt>
                <c:pt idx="7">
                  <c:v>Estado de México</c:v>
                </c:pt>
                <c:pt idx="8">
                  <c:v>Sinaloa</c:v>
                </c:pt>
                <c:pt idx="9">
                  <c:v>San Luis Potosí</c:v>
                </c:pt>
                <c:pt idx="10">
                  <c:v>Michoacán</c:v>
                </c:pt>
                <c:pt idx="11">
                  <c:v>Yucatán</c:v>
                </c:pt>
                <c:pt idx="12">
                  <c:v>Chiapas</c:v>
                </c:pt>
                <c:pt idx="13">
                  <c:v>Nacional</c:v>
                </c:pt>
                <c:pt idx="14">
                  <c:v>Colima</c:v>
                </c:pt>
                <c:pt idx="15">
                  <c:v>Coahuila</c:v>
                </c:pt>
                <c:pt idx="16">
                  <c:v>Nayarit</c:v>
                </c:pt>
                <c:pt idx="17">
                  <c:v>Morelos</c:v>
                </c:pt>
                <c:pt idx="18">
                  <c:v>Nuevo León</c:v>
                </c:pt>
                <c:pt idx="19">
                  <c:v>Jalisco</c:v>
                </c:pt>
                <c:pt idx="20">
                  <c:v>Tlaxcala</c:v>
                </c:pt>
                <c:pt idx="21">
                  <c:v>Hidalgo</c:v>
                </c:pt>
                <c:pt idx="22">
                  <c:v>Guanajuato</c:v>
                </c:pt>
                <c:pt idx="23">
                  <c:v>Aguascalientes</c:v>
                </c:pt>
                <c:pt idx="24">
                  <c:v>Sonora</c:v>
                </c:pt>
                <c:pt idx="25">
                  <c:v>Oaxaca</c:v>
                </c:pt>
                <c:pt idx="26">
                  <c:v>Chihuahua</c:v>
                </c:pt>
                <c:pt idx="27">
                  <c:v>Veracruz</c:v>
                </c:pt>
                <c:pt idx="28">
                  <c:v>Guerrero</c:v>
                </c:pt>
                <c:pt idx="29">
                  <c:v>Puebla</c:v>
                </c:pt>
                <c:pt idx="30">
                  <c:v>Campeche</c:v>
                </c:pt>
                <c:pt idx="31">
                  <c:v>Tamaulipas</c:v>
                </c:pt>
                <c:pt idx="32">
                  <c:v>Durango</c:v>
                </c:pt>
              </c:strCache>
            </c:strRef>
          </c:cat>
          <c:val>
            <c:numRef>
              <c:f>'F79'!$B$6:$B$38</c:f>
              <c:numCache>
                <c:formatCode>#,##0.0</c:formatCode>
                <c:ptCount val="33"/>
                <c:pt idx="0">
                  <c:v>7.5008243267997798</c:v>
                </c:pt>
                <c:pt idx="1">
                  <c:v>7.5550723061868004</c:v>
                </c:pt>
                <c:pt idx="2">
                  <c:v>7.7162673392181587</c:v>
                </c:pt>
                <c:pt idx="3">
                  <c:v>7.8652362846279198</c:v>
                </c:pt>
                <c:pt idx="4">
                  <c:v>8.0154785658141368</c:v>
                </c:pt>
                <c:pt idx="5">
                  <c:v>8.3560673162090353</c:v>
                </c:pt>
                <c:pt idx="6">
                  <c:v>8.3723404255319149</c:v>
                </c:pt>
                <c:pt idx="7">
                  <c:v>8.377429064025014</c:v>
                </c:pt>
                <c:pt idx="8">
                  <c:v>8.4786499037263567</c:v>
                </c:pt>
                <c:pt idx="9">
                  <c:v>8.5335755618355531</c:v>
                </c:pt>
                <c:pt idx="10">
                  <c:v>8.6831395348837201</c:v>
                </c:pt>
                <c:pt idx="11">
                  <c:v>8.7634763476347644</c:v>
                </c:pt>
                <c:pt idx="12">
                  <c:v>8.8280472636815919</c:v>
                </c:pt>
                <c:pt idx="13">
                  <c:v>8.831818427196783</c:v>
                </c:pt>
                <c:pt idx="14">
                  <c:v>8.8894289185905233</c:v>
                </c:pt>
                <c:pt idx="15">
                  <c:v>8.9199533060952216</c:v>
                </c:pt>
                <c:pt idx="16">
                  <c:v>8.944290976058932</c:v>
                </c:pt>
                <c:pt idx="17">
                  <c:v>9.0404145077720202</c:v>
                </c:pt>
                <c:pt idx="18">
                  <c:v>9.1837813349441255</c:v>
                </c:pt>
                <c:pt idx="19">
                  <c:v>9.2354266403829914</c:v>
                </c:pt>
                <c:pt idx="20">
                  <c:v>9.2681607418856267</c:v>
                </c:pt>
                <c:pt idx="21">
                  <c:v>9.2773506800709633</c:v>
                </c:pt>
                <c:pt idx="22">
                  <c:v>9.3226959573638375</c:v>
                </c:pt>
                <c:pt idx="23">
                  <c:v>9.4494356659142209</c:v>
                </c:pt>
                <c:pt idx="24">
                  <c:v>9.4544121958369978</c:v>
                </c:pt>
                <c:pt idx="25">
                  <c:v>9.5966213432220844</c:v>
                </c:pt>
                <c:pt idx="26">
                  <c:v>9.6702740854017168</c:v>
                </c:pt>
                <c:pt idx="27">
                  <c:v>9.6912308209205964</c:v>
                </c:pt>
                <c:pt idx="28">
                  <c:v>9.7770298695835081</c:v>
                </c:pt>
                <c:pt idx="29">
                  <c:v>9.8899919506305345</c:v>
                </c:pt>
                <c:pt idx="30">
                  <c:v>9.8960657662947735</c:v>
                </c:pt>
                <c:pt idx="31">
                  <c:v>10.17360091368902</c:v>
                </c:pt>
                <c:pt idx="32">
                  <c:v>10.738759917719658</c:v>
                </c:pt>
              </c:numCache>
            </c:numRef>
          </c:val>
          <c:extLst>
            <c:ext xmlns:c16="http://schemas.microsoft.com/office/drawing/2014/chart" uri="{C3380CC4-5D6E-409C-BE32-E72D297353CC}">
              <c16:uniqueId val="{00000026-3C9F-4DD4-A98B-45A7EAD19D59}"/>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7C878E"/>
            </a:solidFill>
          </c:spPr>
          <c:invertIfNegative val="0"/>
          <c:dPt>
            <c:idx val="14"/>
            <c:invertIfNegative val="0"/>
            <c:bubble3D val="0"/>
            <c:spPr>
              <a:solidFill>
                <a:schemeClr val="tx1">
                  <a:lumMod val="95000"/>
                  <a:lumOff val="5000"/>
                </a:schemeClr>
              </a:solidFill>
            </c:spPr>
            <c:extLst>
              <c:ext xmlns:c16="http://schemas.microsoft.com/office/drawing/2014/chart" uri="{C3380CC4-5D6E-409C-BE32-E72D297353CC}">
                <c16:uniqueId val="{00000001-20B9-4910-A7FA-0F3342C196EC}"/>
              </c:ext>
            </c:extLst>
          </c:dPt>
          <c:dPt>
            <c:idx val="24"/>
            <c:invertIfNegative val="0"/>
            <c:bubble3D val="0"/>
            <c:spPr>
              <a:solidFill>
                <a:srgbClr val="FFC000"/>
              </a:solidFill>
            </c:spPr>
            <c:extLst>
              <c:ext xmlns:c16="http://schemas.microsoft.com/office/drawing/2014/chart" uri="{C3380CC4-5D6E-409C-BE32-E72D297353CC}">
                <c16:uniqueId val="{00000003-20B9-4910-A7FA-0F3342C196EC}"/>
              </c:ext>
            </c:extLst>
          </c:dPt>
          <c:dLbls>
            <c:numFmt formatCode="#,##0.00" sourceLinked="0"/>
            <c:spPr>
              <a:noFill/>
              <a:ln>
                <a:noFill/>
              </a:ln>
              <a:effectLst/>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'F7'!$A$7:$A$39</c:f>
              <c:strCache>
                <c:ptCount val="33"/>
                <c:pt idx="0">
                  <c:v>          Tabasco</c:v>
                </c:pt>
                <c:pt idx="1">
                  <c:v>          Tlaxcala</c:v>
                </c:pt>
                <c:pt idx="2">
                  <c:v>          Colima</c:v>
                </c:pt>
                <c:pt idx="3">
                  <c:v>          Michoacán</c:v>
                </c:pt>
                <c:pt idx="4">
                  <c:v>          Hidalgo</c:v>
                </c:pt>
                <c:pt idx="5">
                  <c:v>         Estado de  México</c:v>
                </c:pt>
                <c:pt idx="6">
                  <c:v>          Chiapas</c:v>
                </c:pt>
                <c:pt idx="7">
                  <c:v>          San Luis Potosí</c:v>
                </c:pt>
                <c:pt idx="8">
                  <c:v>          Morelos</c:v>
                </c:pt>
                <c:pt idx="9">
                  <c:v>          Puebla</c:v>
                </c:pt>
                <c:pt idx="10">
                  <c:v>          Zacatecas</c:v>
                </c:pt>
                <c:pt idx="11">
                  <c:v>          Guanajuato</c:v>
                </c:pt>
                <c:pt idx="12">
                  <c:v>          Coahuila </c:v>
                </c:pt>
                <c:pt idx="13">
                  <c:v>          Campeche</c:v>
                </c:pt>
                <c:pt idx="14">
                  <c:v>Nacional</c:v>
                </c:pt>
                <c:pt idx="15">
                  <c:v>          Yucatán</c:v>
                </c:pt>
                <c:pt idx="16">
                  <c:v>          Chihuahua</c:v>
                </c:pt>
                <c:pt idx="17">
                  <c:v>          Ciudad de México</c:v>
                </c:pt>
                <c:pt idx="18">
                  <c:v>          Querétaro</c:v>
                </c:pt>
                <c:pt idx="19">
                  <c:v>          Durango</c:v>
                </c:pt>
                <c:pt idx="20">
                  <c:v>          Sonora</c:v>
                </c:pt>
                <c:pt idx="21">
                  <c:v>          Baja California</c:v>
                </c:pt>
                <c:pt idx="22">
                  <c:v>          Tamaulipas</c:v>
                </c:pt>
                <c:pt idx="23">
                  <c:v>          Nayarit</c:v>
                </c:pt>
                <c:pt idx="24">
                  <c:v>          Jalisco</c:v>
                </c:pt>
                <c:pt idx="25">
                  <c:v>          Quintana Roo</c:v>
                </c:pt>
                <c:pt idx="26">
                  <c:v>          Nuevo León</c:v>
                </c:pt>
                <c:pt idx="27">
                  <c:v>          Veracruz</c:v>
                </c:pt>
                <c:pt idx="28">
                  <c:v>          Guerrero</c:v>
                </c:pt>
                <c:pt idx="29">
                  <c:v>          Sinaloa</c:v>
                </c:pt>
                <c:pt idx="30">
                  <c:v>          Aguascalientes</c:v>
                </c:pt>
                <c:pt idx="31">
                  <c:v>          Oaxaca</c:v>
                </c:pt>
                <c:pt idx="32">
                  <c:v>          Baja California Sur</c:v>
                </c:pt>
              </c:strCache>
            </c:strRef>
          </c:cat>
          <c:val>
            <c:numRef>
              <c:f>'F7'!$B$7:$B$39</c:f>
              <c:numCache>
                <c:formatCode>###\ ###\ ###\ ###\ ##0.0</c:formatCode>
                <c:ptCount val="33"/>
                <c:pt idx="0">
                  <c:v>-16.444465380347701</c:v>
                </c:pt>
                <c:pt idx="1">
                  <c:v>-13.6126802739534</c:v>
                </c:pt>
                <c:pt idx="2">
                  <c:v>-9.2665123085999994</c:v>
                </c:pt>
                <c:pt idx="3">
                  <c:v>-9.18971795082639</c:v>
                </c:pt>
                <c:pt idx="4">
                  <c:v>-8.7300637928564395</c:v>
                </c:pt>
                <c:pt idx="5">
                  <c:v>-6.67036161446575</c:v>
                </c:pt>
                <c:pt idx="6">
                  <c:v>-6.3780228203473097</c:v>
                </c:pt>
                <c:pt idx="7">
                  <c:v>-6.3053670591726698</c:v>
                </c:pt>
                <c:pt idx="8">
                  <c:v>-5.2691630222854497</c:v>
                </c:pt>
                <c:pt idx="9">
                  <c:v>-4.0461791841396497</c:v>
                </c:pt>
                <c:pt idx="10">
                  <c:v>-3.6879108856007998</c:v>
                </c:pt>
                <c:pt idx="11">
                  <c:v>-2.6026432034487801</c:v>
                </c:pt>
                <c:pt idx="12">
                  <c:v>-2.0153528442919701</c:v>
                </c:pt>
                <c:pt idx="13">
                  <c:v>-1.10748789141435</c:v>
                </c:pt>
                <c:pt idx="14">
                  <c:v>-0.90194307468202295</c:v>
                </c:pt>
                <c:pt idx="15">
                  <c:v>9.8576599097128806E-2</c:v>
                </c:pt>
                <c:pt idx="16">
                  <c:v>0.30709145730970999</c:v>
                </c:pt>
                <c:pt idx="17">
                  <c:v>0.56274413344633001</c:v>
                </c:pt>
                <c:pt idx="18">
                  <c:v>0.67688459357440001</c:v>
                </c:pt>
                <c:pt idx="19">
                  <c:v>1.384951987053</c:v>
                </c:pt>
                <c:pt idx="20">
                  <c:v>1.5124945332113799</c:v>
                </c:pt>
                <c:pt idx="21">
                  <c:v>2.03473822389893</c:v>
                </c:pt>
                <c:pt idx="22">
                  <c:v>2.34304265673499</c:v>
                </c:pt>
                <c:pt idx="23">
                  <c:v>2.50295604572027</c:v>
                </c:pt>
                <c:pt idx="24">
                  <c:v>3.3179248050127401</c:v>
                </c:pt>
                <c:pt idx="25">
                  <c:v>3.4512496797515002</c:v>
                </c:pt>
                <c:pt idx="26">
                  <c:v>4.6001775713082402</c:v>
                </c:pt>
                <c:pt idx="27">
                  <c:v>5.1248384251654899</c:v>
                </c:pt>
                <c:pt idx="28">
                  <c:v>6.1523222090822998</c:v>
                </c:pt>
                <c:pt idx="29">
                  <c:v>6.4731198244987702</c:v>
                </c:pt>
                <c:pt idx="30">
                  <c:v>9.0993755504396496</c:v>
                </c:pt>
                <c:pt idx="31">
                  <c:v>10.9659798666718</c:v>
                </c:pt>
                <c:pt idx="32">
                  <c:v>20.749426227156199</c:v>
                </c:pt>
              </c:numCache>
            </c:numRef>
          </c:val>
          <c:extLst>
            <c:ext xmlns:c16="http://schemas.microsoft.com/office/drawing/2014/chart" uri="{C3380CC4-5D6E-409C-BE32-E72D297353CC}">
              <c16:uniqueId val="{00000004-20B9-4910-A7FA-0F3342C196EC}"/>
            </c:ext>
          </c:extLst>
        </c:ser>
        <c:dLbls>
          <c:showLegendKey val="0"/>
          <c:showVal val="0"/>
          <c:showCatName val="0"/>
          <c:showSerName val="0"/>
          <c:showPercent val="0"/>
          <c:showBubbleSize val="0"/>
        </c:dLbls>
        <c:gapWidth val="150"/>
        <c:overlap val="-25"/>
        <c:axId val="317184248"/>
        <c:axId val="1"/>
      </c:barChart>
      <c:catAx>
        <c:axId val="317184248"/>
        <c:scaling>
          <c:orientation val="minMax"/>
        </c:scaling>
        <c:delete val="0"/>
        <c:axPos val="l"/>
        <c:numFmt formatCode="General" sourceLinked="1"/>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es-MX"/>
          </a:p>
        </c:txPr>
        <c:crossAx val="1"/>
        <c:crosses val="autoZero"/>
        <c:auto val="1"/>
        <c:lblAlgn val="ctr"/>
        <c:lblOffset val="100"/>
        <c:noMultiLvlLbl val="0"/>
      </c:catAx>
      <c:valAx>
        <c:axId val="1"/>
        <c:scaling>
          <c:orientation val="minMax"/>
        </c:scaling>
        <c:delete val="1"/>
        <c:axPos val="b"/>
        <c:numFmt formatCode="###\ ###\ ###\ ###\ ##0.0" sourceLinked="1"/>
        <c:majorTickMark val="out"/>
        <c:minorTickMark val="none"/>
        <c:tickLblPos val="nextTo"/>
        <c:crossAx val="3171842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2A59-4BD4-BC50-394CC75DFBAA}"/>
              </c:ext>
            </c:extLst>
          </c:dPt>
          <c:dPt>
            <c:idx val="1"/>
            <c:invertIfNegative val="0"/>
            <c:bubble3D val="0"/>
            <c:spPr>
              <a:solidFill>
                <a:srgbClr val="7C878E"/>
              </a:solidFill>
              <a:ln>
                <a:noFill/>
              </a:ln>
              <a:effectLst/>
            </c:spPr>
            <c:extLst>
              <c:ext xmlns:c16="http://schemas.microsoft.com/office/drawing/2014/chart" uri="{C3380CC4-5D6E-409C-BE32-E72D297353CC}">
                <c16:uniqueId val="{00000003-2A59-4BD4-BC50-394CC75DFBAA}"/>
              </c:ext>
            </c:extLst>
          </c:dPt>
          <c:dPt>
            <c:idx val="2"/>
            <c:invertIfNegative val="0"/>
            <c:bubble3D val="0"/>
            <c:spPr>
              <a:solidFill>
                <a:srgbClr val="7C878E"/>
              </a:solidFill>
              <a:ln>
                <a:noFill/>
              </a:ln>
              <a:effectLst/>
            </c:spPr>
            <c:extLst>
              <c:ext xmlns:c16="http://schemas.microsoft.com/office/drawing/2014/chart" uri="{C3380CC4-5D6E-409C-BE32-E72D297353CC}">
                <c16:uniqueId val="{00000005-2A59-4BD4-BC50-394CC75DFBAA}"/>
              </c:ext>
            </c:extLst>
          </c:dPt>
          <c:dPt>
            <c:idx val="3"/>
            <c:invertIfNegative val="0"/>
            <c:bubble3D val="0"/>
            <c:spPr>
              <a:solidFill>
                <a:srgbClr val="7C878E"/>
              </a:solidFill>
              <a:ln>
                <a:noFill/>
              </a:ln>
              <a:effectLst/>
            </c:spPr>
            <c:extLst>
              <c:ext xmlns:c16="http://schemas.microsoft.com/office/drawing/2014/chart" uri="{C3380CC4-5D6E-409C-BE32-E72D297353CC}">
                <c16:uniqueId val="{00000007-2A59-4BD4-BC50-394CC75DFBAA}"/>
              </c:ext>
            </c:extLst>
          </c:dPt>
          <c:dPt>
            <c:idx val="4"/>
            <c:invertIfNegative val="0"/>
            <c:bubble3D val="0"/>
            <c:spPr>
              <a:solidFill>
                <a:srgbClr val="7C878E"/>
              </a:solidFill>
              <a:ln>
                <a:noFill/>
              </a:ln>
              <a:effectLst/>
            </c:spPr>
            <c:extLst>
              <c:ext xmlns:c16="http://schemas.microsoft.com/office/drawing/2014/chart" uri="{C3380CC4-5D6E-409C-BE32-E72D297353CC}">
                <c16:uniqueId val="{00000009-2A59-4BD4-BC50-394CC75DFBAA}"/>
              </c:ext>
            </c:extLst>
          </c:dPt>
          <c:dPt>
            <c:idx val="5"/>
            <c:invertIfNegative val="0"/>
            <c:bubble3D val="0"/>
            <c:spPr>
              <a:solidFill>
                <a:srgbClr val="7C878E"/>
              </a:solidFill>
              <a:ln>
                <a:noFill/>
              </a:ln>
              <a:effectLst/>
            </c:spPr>
            <c:extLst>
              <c:ext xmlns:c16="http://schemas.microsoft.com/office/drawing/2014/chart" uri="{C3380CC4-5D6E-409C-BE32-E72D297353CC}">
                <c16:uniqueId val="{0000000B-2A59-4BD4-BC50-394CC75DFBAA}"/>
              </c:ext>
            </c:extLst>
          </c:dPt>
          <c:dPt>
            <c:idx val="6"/>
            <c:invertIfNegative val="0"/>
            <c:bubble3D val="0"/>
            <c:spPr>
              <a:solidFill>
                <a:srgbClr val="7C878E"/>
              </a:solidFill>
              <a:ln>
                <a:noFill/>
              </a:ln>
              <a:effectLst/>
            </c:spPr>
            <c:extLst>
              <c:ext xmlns:c16="http://schemas.microsoft.com/office/drawing/2014/chart" uri="{C3380CC4-5D6E-409C-BE32-E72D297353CC}">
                <c16:uniqueId val="{0000000D-2A59-4BD4-BC50-394CC75DFBAA}"/>
              </c:ext>
            </c:extLst>
          </c:dPt>
          <c:dPt>
            <c:idx val="7"/>
            <c:invertIfNegative val="0"/>
            <c:bubble3D val="0"/>
            <c:spPr>
              <a:solidFill>
                <a:srgbClr val="7C878E"/>
              </a:solidFill>
              <a:ln>
                <a:noFill/>
              </a:ln>
              <a:effectLst/>
            </c:spPr>
            <c:extLst>
              <c:ext xmlns:c16="http://schemas.microsoft.com/office/drawing/2014/chart" uri="{C3380CC4-5D6E-409C-BE32-E72D297353CC}">
                <c16:uniqueId val="{0000000F-2A59-4BD4-BC50-394CC75DFBAA}"/>
              </c:ext>
            </c:extLst>
          </c:dPt>
          <c:dPt>
            <c:idx val="8"/>
            <c:invertIfNegative val="0"/>
            <c:bubble3D val="0"/>
            <c:spPr>
              <a:solidFill>
                <a:srgbClr val="7C878E"/>
              </a:solidFill>
              <a:ln>
                <a:noFill/>
              </a:ln>
              <a:effectLst/>
            </c:spPr>
            <c:extLst>
              <c:ext xmlns:c16="http://schemas.microsoft.com/office/drawing/2014/chart" uri="{C3380CC4-5D6E-409C-BE32-E72D297353CC}">
                <c16:uniqueId val="{00000011-2A59-4BD4-BC50-394CC75DFBAA}"/>
              </c:ext>
            </c:extLst>
          </c:dPt>
          <c:dPt>
            <c:idx val="9"/>
            <c:invertIfNegative val="0"/>
            <c:bubble3D val="0"/>
            <c:spPr>
              <a:solidFill>
                <a:srgbClr val="7C878E"/>
              </a:solidFill>
              <a:ln>
                <a:noFill/>
              </a:ln>
              <a:effectLst/>
            </c:spPr>
            <c:extLst>
              <c:ext xmlns:c16="http://schemas.microsoft.com/office/drawing/2014/chart" uri="{C3380CC4-5D6E-409C-BE32-E72D297353CC}">
                <c16:uniqueId val="{00000013-2A59-4BD4-BC50-394CC75DFBAA}"/>
              </c:ext>
            </c:extLst>
          </c:dPt>
          <c:dPt>
            <c:idx val="10"/>
            <c:invertIfNegative val="0"/>
            <c:bubble3D val="0"/>
            <c:spPr>
              <a:solidFill>
                <a:srgbClr val="95682B"/>
              </a:solidFill>
              <a:ln>
                <a:noFill/>
              </a:ln>
              <a:effectLst/>
            </c:spPr>
            <c:extLst>
              <c:ext xmlns:c16="http://schemas.microsoft.com/office/drawing/2014/chart" uri="{C3380CC4-5D6E-409C-BE32-E72D297353CC}">
                <c16:uniqueId val="{00000015-2A59-4BD4-BC50-394CC75DFBAA}"/>
              </c:ext>
            </c:extLst>
          </c:dPt>
          <c:dPt>
            <c:idx val="11"/>
            <c:invertIfNegative val="0"/>
            <c:bubble3D val="0"/>
            <c:spPr>
              <a:solidFill>
                <a:srgbClr val="FBBB27"/>
              </a:solidFill>
              <a:ln>
                <a:noFill/>
              </a:ln>
              <a:effectLst/>
            </c:spPr>
            <c:extLst>
              <c:ext xmlns:c16="http://schemas.microsoft.com/office/drawing/2014/chart" uri="{C3380CC4-5D6E-409C-BE32-E72D297353CC}">
                <c16:uniqueId val="{00000017-2A59-4BD4-BC50-394CC75DFBAA}"/>
              </c:ext>
            </c:extLst>
          </c:dPt>
          <c:dPt>
            <c:idx val="12"/>
            <c:invertIfNegative val="0"/>
            <c:bubble3D val="0"/>
            <c:spPr>
              <a:solidFill>
                <a:srgbClr val="7C878E"/>
              </a:solidFill>
              <a:ln>
                <a:noFill/>
              </a:ln>
              <a:effectLst/>
            </c:spPr>
            <c:extLst>
              <c:ext xmlns:c16="http://schemas.microsoft.com/office/drawing/2014/chart" uri="{C3380CC4-5D6E-409C-BE32-E72D297353CC}">
                <c16:uniqueId val="{00000019-2A59-4BD4-BC50-394CC75DFBAA}"/>
              </c:ext>
            </c:extLst>
          </c:dPt>
          <c:dPt>
            <c:idx val="13"/>
            <c:invertIfNegative val="0"/>
            <c:bubble3D val="0"/>
            <c:spPr>
              <a:solidFill>
                <a:srgbClr val="7C878E"/>
              </a:solidFill>
              <a:ln>
                <a:noFill/>
              </a:ln>
              <a:effectLst/>
            </c:spPr>
            <c:extLst>
              <c:ext xmlns:c16="http://schemas.microsoft.com/office/drawing/2014/chart" uri="{C3380CC4-5D6E-409C-BE32-E72D297353CC}">
                <c16:uniqueId val="{0000001B-2A59-4BD4-BC50-394CC75DFBAA}"/>
              </c:ext>
            </c:extLst>
          </c:dPt>
          <c:dPt>
            <c:idx val="14"/>
            <c:invertIfNegative val="0"/>
            <c:bubble3D val="0"/>
            <c:spPr>
              <a:solidFill>
                <a:srgbClr val="7C878E"/>
              </a:solidFill>
              <a:ln>
                <a:noFill/>
              </a:ln>
              <a:effectLst/>
            </c:spPr>
            <c:extLst>
              <c:ext xmlns:c16="http://schemas.microsoft.com/office/drawing/2014/chart" uri="{C3380CC4-5D6E-409C-BE32-E72D297353CC}">
                <c16:uniqueId val="{0000001D-2A59-4BD4-BC50-394CC75DFBAA}"/>
              </c:ext>
            </c:extLst>
          </c:dPt>
          <c:dPt>
            <c:idx val="15"/>
            <c:invertIfNegative val="0"/>
            <c:bubble3D val="0"/>
            <c:spPr>
              <a:solidFill>
                <a:srgbClr val="7C878E"/>
              </a:solidFill>
              <a:ln>
                <a:noFill/>
              </a:ln>
              <a:effectLst/>
            </c:spPr>
            <c:extLst>
              <c:ext xmlns:c16="http://schemas.microsoft.com/office/drawing/2014/chart" uri="{C3380CC4-5D6E-409C-BE32-E72D297353CC}">
                <c16:uniqueId val="{0000001F-2A59-4BD4-BC50-394CC75DFBAA}"/>
              </c:ext>
            </c:extLst>
          </c:dPt>
          <c:dPt>
            <c:idx val="16"/>
            <c:invertIfNegative val="0"/>
            <c:bubble3D val="0"/>
            <c:spPr>
              <a:solidFill>
                <a:srgbClr val="7C878E"/>
              </a:solidFill>
              <a:ln>
                <a:noFill/>
              </a:ln>
              <a:effectLst/>
            </c:spPr>
            <c:extLst>
              <c:ext xmlns:c16="http://schemas.microsoft.com/office/drawing/2014/chart" uri="{C3380CC4-5D6E-409C-BE32-E72D297353CC}">
                <c16:uniqueId val="{00000021-2A59-4BD4-BC50-394CC75DFBAA}"/>
              </c:ext>
            </c:extLst>
          </c:dPt>
          <c:dPt>
            <c:idx val="17"/>
            <c:invertIfNegative val="0"/>
            <c:bubble3D val="0"/>
            <c:spPr>
              <a:solidFill>
                <a:srgbClr val="7C878E"/>
              </a:solidFill>
              <a:ln>
                <a:noFill/>
              </a:ln>
              <a:effectLst/>
            </c:spPr>
            <c:extLst>
              <c:ext xmlns:c16="http://schemas.microsoft.com/office/drawing/2014/chart" uri="{C3380CC4-5D6E-409C-BE32-E72D297353CC}">
                <c16:uniqueId val="{00000023-2A59-4BD4-BC50-394CC75DFBAA}"/>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'F81'!$A$6:$A$38</c:f>
              <c:strCache>
                <c:ptCount val="33"/>
                <c:pt idx="0">
                  <c:v>Veracruz</c:v>
                </c:pt>
                <c:pt idx="1">
                  <c:v>Nayarit</c:v>
                </c:pt>
                <c:pt idx="2">
                  <c:v>Baja California</c:v>
                </c:pt>
                <c:pt idx="3">
                  <c:v>Colima</c:v>
                </c:pt>
                <c:pt idx="4">
                  <c:v>Puebla</c:v>
                </c:pt>
                <c:pt idx="5">
                  <c:v>Coahuila</c:v>
                </c:pt>
                <c:pt idx="6">
                  <c:v>Tamaulipas</c:v>
                </c:pt>
                <c:pt idx="7">
                  <c:v>Tabasco</c:v>
                </c:pt>
                <c:pt idx="8">
                  <c:v>Sinaloa</c:v>
                </c:pt>
                <c:pt idx="9">
                  <c:v>Michoacán</c:v>
                </c:pt>
                <c:pt idx="10">
                  <c:v>Nacional</c:v>
                </c:pt>
                <c:pt idx="11">
                  <c:v>Jalisco</c:v>
                </c:pt>
                <c:pt idx="12">
                  <c:v>Durango</c:v>
                </c:pt>
                <c:pt idx="13">
                  <c:v>Chihuahua</c:v>
                </c:pt>
                <c:pt idx="14">
                  <c:v>Guanajuato</c:v>
                </c:pt>
                <c:pt idx="15">
                  <c:v>Ciudad de México</c:v>
                </c:pt>
                <c:pt idx="16">
                  <c:v>Campeche</c:v>
                </c:pt>
                <c:pt idx="17">
                  <c:v>Estado de México</c:v>
                </c:pt>
                <c:pt idx="18">
                  <c:v>Nuevo León</c:v>
                </c:pt>
                <c:pt idx="19">
                  <c:v>Guerrero</c:v>
                </c:pt>
                <c:pt idx="20">
                  <c:v>Querétaro</c:v>
                </c:pt>
                <c:pt idx="21">
                  <c:v>Sonora</c:v>
                </c:pt>
                <c:pt idx="22">
                  <c:v>Tlaxcala</c:v>
                </c:pt>
                <c:pt idx="23">
                  <c:v>Oaxaca</c:v>
                </c:pt>
                <c:pt idx="24">
                  <c:v>San Luis Potosí</c:v>
                </c:pt>
                <c:pt idx="25">
                  <c:v>Zacatecas</c:v>
                </c:pt>
                <c:pt idx="26">
                  <c:v>Hidalgo</c:v>
                </c:pt>
                <c:pt idx="27">
                  <c:v>Chiapas</c:v>
                </c:pt>
                <c:pt idx="28">
                  <c:v>Quintana Roo</c:v>
                </c:pt>
                <c:pt idx="29">
                  <c:v>Morelos</c:v>
                </c:pt>
                <c:pt idx="30">
                  <c:v>Aguascalientes</c:v>
                </c:pt>
                <c:pt idx="31">
                  <c:v>Baja California Sur</c:v>
                </c:pt>
                <c:pt idx="32">
                  <c:v>Yucatán</c:v>
                </c:pt>
              </c:strCache>
            </c:strRef>
          </c:cat>
          <c:val>
            <c:numRef>
              <c:f>'F81'!$B$6:$B$38</c:f>
              <c:numCache>
                <c:formatCode>#,##0.0</c:formatCode>
                <c:ptCount val="33"/>
                <c:pt idx="0">
                  <c:v>83.345528455284551</c:v>
                </c:pt>
                <c:pt idx="1">
                  <c:v>83.4</c:v>
                </c:pt>
                <c:pt idx="2">
                  <c:v>83.411363636363632</c:v>
                </c:pt>
                <c:pt idx="3">
                  <c:v>83.441666666666663</c:v>
                </c:pt>
                <c:pt idx="4">
                  <c:v>83.666666666666671</c:v>
                </c:pt>
                <c:pt idx="5">
                  <c:v>83.757457846952008</c:v>
                </c:pt>
                <c:pt idx="6">
                  <c:v>83.770557029177724</c:v>
                </c:pt>
                <c:pt idx="7">
                  <c:v>83.779874213836479</c:v>
                </c:pt>
                <c:pt idx="8">
                  <c:v>83.780487804878049</c:v>
                </c:pt>
                <c:pt idx="9">
                  <c:v>83.832183908045977</c:v>
                </c:pt>
                <c:pt idx="10">
                  <c:v>83.847591123375878</c:v>
                </c:pt>
                <c:pt idx="11">
                  <c:v>83.853522867737951</c:v>
                </c:pt>
                <c:pt idx="12">
                  <c:v>83.868217054263567</c:v>
                </c:pt>
                <c:pt idx="13">
                  <c:v>83.888097660223806</c:v>
                </c:pt>
                <c:pt idx="14">
                  <c:v>83.914146341463422</c:v>
                </c:pt>
                <c:pt idx="15">
                  <c:v>83.919920582395761</c:v>
                </c:pt>
                <c:pt idx="16">
                  <c:v>83.925925925925924</c:v>
                </c:pt>
                <c:pt idx="17">
                  <c:v>83.926504629629633</c:v>
                </c:pt>
                <c:pt idx="18">
                  <c:v>83.927819548872179</c:v>
                </c:pt>
                <c:pt idx="19">
                  <c:v>83.953642384105962</c:v>
                </c:pt>
                <c:pt idx="20">
                  <c:v>83.957191780821915</c:v>
                </c:pt>
                <c:pt idx="21">
                  <c:v>83.958855098389975</c:v>
                </c:pt>
                <c:pt idx="22">
                  <c:v>83.966386554621849</c:v>
                </c:pt>
                <c:pt idx="23">
                  <c:v>83.97837837837838</c:v>
                </c:pt>
                <c:pt idx="24">
                  <c:v>83.978401727861765</c:v>
                </c:pt>
                <c:pt idx="25">
                  <c:v>83.980487804878052</c:v>
                </c:pt>
                <c:pt idx="26">
                  <c:v>83.985507246376812</c:v>
                </c:pt>
                <c:pt idx="27">
                  <c:v>83.986956521739131</c:v>
                </c:pt>
                <c:pt idx="28">
                  <c:v>83.995098039215691</c:v>
                </c:pt>
                <c:pt idx="29">
                  <c:v>84</c:v>
                </c:pt>
                <c:pt idx="30">
                  <c:v>84</c:v>
                </c:pt>
                <c:pt idx="31">
                  <c:v>84</c:v>
                </c:pt>
                <c:pt idx="32">
                  <c:v>84</c:v>
                </c:pt>
              </c:numCache>
            </c:numRef>
          </c:val>
          <c:extLst>
            <c:ext xmlns:c16="http://schemas.microsoft.com/office/drawing/2014/chart" uri="{C3380CC4-5D6E-409C-BE32-E72D297353CC}">
              <c16:uniqueId val="{00000024-2A59-4BD4-BC50-394CC75DFBAA}"/>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rgbClr val="7C878E"/>
            </a:solidFill>
            <a:ln>
              <a:noFill/>
            </a:ln>
            <a:effectLst/>
          </c:spPr>
          <c:invertIfNegative val="0"/>
          <c:dPt>
            <c:idx val="0"/>
            <c:invertIfNegative val="0"/>
            <c:bubble3D val="0"/>
            <c:spPr>
              <a:solidFill>
                <a:srgbClr val="7C878E"/>
              </a:solidFill>
              <a:ln>
                <a:noFill/>
              </a:ln>
              <a:effectLst/>
            </c:spPr>
            <c:extLst>
              <c:ext xmlns:c16="http://schemas.microsoft.com/office/drawing/2014/chart" uri="{C3380CC4-5D6E-409C-BE32-E72D297353CC}">
                <c16:uniqueId val="{00000001-39E1-4E12-A97A-A02300D6B2C9}"/>
              </c:ext>
            </c:extLst>
          </c:dPt>
          <c:dPt>
            <c:idx val="1"/>
            <c:invertIfNegative val="0"/>
            <c:bubble3D val="0"/>
            <c:spPr>
              <a:solidFill>
                <a:srgbClr val="7C878E"/>
              </a:solidFill>
              <a:ln>
                <a:noFill/>
              </a:ln>
              <a:effectLst/>
            </c:spPr>
            <c:extLst>
              <c:ext xmlns:c16="http://schemas.microsoft.com/office/drawing/2014/chart" uri="{C3380CC4-5D6E-409C-BE32-E72D297353CC}">
                <c16:uniqueId val="{00000003-39E1-4E12-A97A-A02300D6B2C9}"/>
              </c:ext>
            </c:extLst>
          </c:dPt>
          <c:dPt>
            <c:idx val="2"/>
            <c:invertIfNegative val="0"/>
            <c:bubble3D val="0"/>
            <c:spPr>
              <a:solidFill>
                <a:srgbClr val="7C878E"/>
              </a:solidFill>
              <a:ln>
                <a:noFill/>
              </a:ln>
              <a:effectLst/>
            </c:spPr>
            <c:extLst>
              <c:ext xmlns:c16="http://schemas.microsoft.com/office/drawing/2014/chart" uri="{C3380CC4-5D6E-409C-BE32-E72D297353CC}">
                <c16:uniqueId val="{00000005-39E1-4E12-A97A-A02300D6B2C9}"/>
              </c:ext>
            </c:extLst>
          </c:dPt>
          <c:dPt>
            <c:idx val="3"/>
            <c:invertIfNegative val="0"/>
            <c:bubble3D val="0"/>
            <c:spPr>
              <a:solidFill>
                <a:srgbClr val="7C878E"/>
              </a:solidFill>
              <a:ln>
                <a:noFill/>
              </a:ln>
              <a:effectLst/>
            </c:spPr>
            <c:extLst>
              <c:ext xmlns:c16="http://schemas.microsoft.com/office/drawing/2014/chart" uri="{C3380CC4-5D6E-409C-BE32-E72D297353CC}">
                <c16:uniqueId val="{00000007-39E1-4E12-A97A-A02300D6B2C9}"/>
              </c:ext>
            </c:extLst>
          </c:dPt>
          <c:dPt>
            <c:idx val="4"/>
            <c:invertIfNegative val="0"/>
            <c:bubble3D val="0"/>
            <c:spPr>
              <a:solidFill>
                <a:srgbClr val="7C878E"/>
              </a:solidFill>
              <a:ln>
                <a:noFill/>
              </a:ln>
              <a:effectLst/>
            </c:spPr>
            <c:extLst>
              <c:ext xmlns:c16="http://schemas.microsoft.com/office/drawing/2014/chart" uri="{C3380CC4-5D6E-409C-BE32-E72D297353CC}">
                <c16:uniqueId val="{00000009-39E1-4E12-A97A-A02300D6B2C9}"/>
              </c:ext>
            </c:extLst>
          </c:dPt>
          <c:dPt>
            <c:idx val="5"/>
            <c:invertIfNegative val="0"/>
            <c:bubble3D val="0"/>
            <c:spPr>
              <a:solidFill>
                <a:srgbClr val="7C878E"/>
              </a:solidFill>
              <a:ln>
                <a:noFill/>
              </a:ln>
              <a:effectLst/>
            </c:spPr>
            <c:extLst>
              <c:ext xmlns:c16="http://schemas.microsoft.com/office/drawing/2014/chart" uri="{C3380CC4-5D6E-409C-BE32-E72D297353CC}">
                <c16:uniqueId val="{0000000B-39E1-4E12-A97A-A02300D6B2C9}"/>
              </c:ext>
            </c:extLst>
          </c:dPt>
          <c:dPt>
            <c:idx val="6"/>
            <c:invertIfNegative val="0"/>
            <c:bubble3D val="0"/>
            <c:spPr>
              <a:solidFill>
                <a:srgbClr val="7C878E"/>
              </a:solidFill>
              <a:ln>
                <a:noFill/>
              </a:ln>
              <a:effectLst/>
            </c:spPr>
            <c:extLst>
              <c:ext xmlns:c16="http://schemas.microsoft.com/office/drawing/2014/chart" uri="{C3380CC4-5D6E-409C-BE32-E72D297353CC}">
                <c16:uniqueId val="{0000000D-39E1-4E12-A97A-A02300D6B2C9}"/>
              </c:ext>
            </c:extLst>
          </c:dPt>
          <c:dPt>
            <c:idx val="7"/>
            <c:invertIfNegative val="0"/>
            <c:bubble3D val="0"/>
            <c:spPr>
              <a:solidFill>
                <a:srgbClr val="7C878E"/>
              </a:solidFill>
              <a:ln>
                <a:noFill/>
              </a:ln>
              <a:effectLst/>
            </c:spPr>
            <c:extLst>
              <c:ext xmlns:c16="http://schemas.microsoft.com/office/drawing/2014/chart" uri="{C3380CC4-5D6E-409C-BE32-E72D297353CC}">
                <c16:uniqueId val="{0000000F-39E1-4E12-A97A-A02300D6B2C9}"/>
              </c:ext>
            </c:extLst>
          </c:dPt>
          <c:dPt>
            <c:idx val="8"/>
            <c:invertIfNegative val="0"/>
            <c:bubble3D val="0"/>
            <c:spPr>
              <a:solidFill>
                <a:srgbClr val="7C878E"/>
              </a:solidFill>
              <a:ln>
                <a:noFill/>
              </a:ln>
              <a:effectLst/>
            </c:spPr>
            <c:extLst>
              <c:ext xmlns:c16="http://schemas.microsoft.com/office/drawing/2014/chart" uri="{C3380CC4-5D6E-409C-BE32-E72D297353CC}">
                <c16:uniqueId val="{00000011-39E1-4E12-A97A-A02300D6B2C9}"/>
              </c:ext>
            </c:extLst>
          </c:dPt>
          <c:dPt>
            <c:idx val="9"/>
            <c:invertIfNegative val="0"/>
            <c:bubble3D val="0"/>
            <c:spPr>
              <a:solidFill>
                <a:srgbClr val="7C878E"/>
              </a:solidFill>
              <a:ln>
                <a:noFill/>
              </a:ln>
              <a:effectLst/>
            </c:spPr>
            <c:extLst>
              <c:ext xmlns:c16="http://schemas.microsoft.com/office/drawing/2014/chart" uri="{C3380CC4-5D6E-409C-BE32-E72D297353CC}">
                <c16:uniqueId val="{00000013-39E1-4E12-A97A-A02300D6B2C9}"/>
              </c:ext>
            </c:extLst>
          </c:dPt>
          <c:dPt>
            <c:idx val="10"/>
            <c:invertIfNegative val="0"/>
            <c:bubble3D val="0"/>
            <c:spPr>
              <a:solidFill>
                <a:srgbClr val="7C878E"/>
              </a:solidFill>
              <a:ln>
                <a:noFill/>
              </a:ln>
              <a:effectLst/>
            </c:spPr>
            <c:extLst>
              <c:ext xmlns:c16="http://schemas.microsoft.com/office/drawing/2014/chart" uri="{C3380CC4-5D6E-409C-BE32-E72D297353CC}">
                <c16:uniqueId val="{00000015-39E1-4E12-A97A-A02300D6B2C9}"/>
              </c:ext>
            </c:extLst>
          </c:dPt>
          <c:dPt>
            <c:idx val="11"/>
            <c:invertIfNegative val="0"/>
            <c:bubble3D val="0"/>
            <c:spPr>
              <a:solidFill>
                <a:srgbClr val="7C878E"/>
              </a:solidFill>
              <a:ln>
                <a:noFill/>
              </a:ln>
              <a:effectLst/>
            </c:spPr>
            <c:extLst>
              <c:ext xmlns:c16="http://schemas.microsoft.com/office/drawing/2014/chart" uri="{C3380CC4-5D6E-409C-BE32-E72D297353CC}">
                <c16:uniqueId val="{00000017-39E1-4E12-A97A-A02300D6B2C9}"/>
              </c:ext>
            </c:extLst>
          </c:dPt>
          <c:dPt>
            <c:idx val="12"/>
            <c:invertIfNegative val="0"/>
            <c:bubble3D val="0"/>
            <c:spPr>
              <a:solidFill>
                <a:srgbClr val="FBBB27"/>
              </a:solidFill>
              <a:ln>
                <a:noFill/>
              </a:ln>
              <a:effectLst/>
            </c:spPr>
            <c:extLst>
              <c:ext xmlns:c16="http://schemas.microsoft.com/office/drawing/2014/chart" uri="{C3380CC4-5D6E-409C-BE32-E72D297353CC}">
                <c16:uniqueId val="{00000019-39E1-4E12-A97A-A02300D6B2C9}"/>
              </c:ext>
            </c:extLst>
          </c:dPt>
          <c:dPt>
            <c:idx val="13"/>
            <c:invertIfNegative val="0"/>
            <c:bubble3D val="0"/>
            <c:spPr>
              <a:solidFill>
                <a:srgbClr val="7C878E"/>
              </a:solidFill>
              <a:ln>
                <a:noFill/>
              </a:ln>
              <a:effectLst/>
            </c:spPr>
            <c:extLst>
              <c:ext xmlns:c16="http://schemas.microsoft.com/office/drawing/2014/chart" uri="{C3380CC4-5D6E-409C-BE32-E72D297353CC}">
                <c16:uniqueId val="{0000001B-39E1-4E12-A97A-A02300D6B2C9}"/>
              </c:ext>
            </c:extLst>
          </c:dPt>
          <c:dPt>
            <c:idx val="14"/>
            <c:invertIfNegative val="0"/>
            <c:bubble3D val="0"/>
            <c:spPr>
              <a:solidFill>
                <a:srgbClr val="95682B"/>
              </a:solidFill>
              <a:ln>
                <a:noFill/>
              </a:ln>
              <a:effectLst/>
            </c:spPr>
            <c:extLst>
              <c:ext xmlns:c16="http://schemas.microsoft.com/office/drawing/2014/chart" uri="{C3380CC4-5D6E-409C-BE32-E72D297353CC}">
                <c16:uniqueId val="{0000001D-39E1-4E12-A97A-A02300D6B2C9}"/>
              </c:ext>
            </c:extLst>
          </c:dPt>
          <c:dPt>
            <c:idx val="15"/>
            <c:invertIfNegative val="0"/>
            <c:bubble3D val="0"/>
            <c:spPr>
              <a:solidFill>
                <a:srgbClr val="7C878E"/>
              </a:solidFill>
              <a:ln>
                <a:noFill/>
              </a:ln>
              <a:effectLst/>
            </c:spPr>
            <c:extLst>
              <c:ext xmlns:c16="http://schemas.microsoft.com/office/drawing/2014/chart" uri="{C3380CC4-5D6E-409C-BE32-E72D297353CC}">
                <c16:uniqueId val="{0000001F-39E1-4E12-A97A-A02300D6B2C9}"/>
              </c:ext>
            </c:extLst>
          </c:dPt>
          <c:dPt>
            <c:idx val="16"/>
            <c:invertIfNegative val="0"/>
            <c:bubble3D val="0"/>
            <c:spPr>
              <a:solidFill>
                <a:srgbClr val="7C878E"/>
              </a:solidFill>
              <a:ln>
                <a:noFill/>
              </a:ln>
              <a:effectLst/>
            </c:spPr>
            <c:extLst>
              <c:ext xmlns:c16="http://schemas.microsoft.com/office/drawing/2014/chart" uri="{C3380CC4-5D6E-409C-BE32-E72D297353CC}">
                <c16:uniqueId val="{00000021-39E1-4E12-A97A-A02300D6B2C9}"/>
              </c:ext>
            </c:extLst>
          </c:dPt>
          <c:dPt>
            <c:idx val="17"/>
            <c:invertIfNegative val="0"/>
            <c:bubble3D val="0"/>
            <c:spPr>
              <a:solidFill>
                <a:srgbClr val="7C878E"/>
              </a:solidFill>
              <a:ln>
                <a:noFill/>
              </a:ln>
              <a:effectLst/>
            </c:spPr>
            <c:extLst>
              <c:ext xmlns:c16="http://schemas.microsoft.com/office/drawing/2014/chart" uri="{C3380CC4-5D6E-409C-BE32-E72D297353CC}">
                <c16:uniqueId val="{00000023-39E1-4E12-A97A-A02300D6B2C9}"/>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'F80'!$A$6:$A$38</c:f>
              <c:strCache>
                <c:ptCount val="33"/>
                <c:pt idx="0">
                  <c:v>Ciudad de México</c:v>
                </c:pt>
                <c:pt idx="1">
                  <c:v>Michoacán</c:v>
                </c:pt>
                <c:pt idx="2">
                  <c:v>Baja California Sur</c:v>
                </c:pt>
                <c:pt idx="3">
                  <c:v>Quintana Roo</c:v>
                </c:pt>
                <c:pt idx="4">
                  <c:v>Nayarit</c:v>
                </c:pt>
                <c:pt idx="5">
                  <c:v>Estado de México</c:v>
                </c:pt>
                <c:pt idx="6">
                  <c:v>Baja California</c:v>
                </c:pt>
                <c:pt idx="7">
                  <c:v>Hidalgo</c:v>
                </c:pt>
                <c:pt idx="8">
                  <c:v>Coahuila</c:v>
                </c:pt>
                <c:pt idx="9">
                  <c:v>Aguascalientes</c:v>
                </c:pt>
                <c:pt idx="10">
                  <c:v>Colima</c:v>
                </c:pt>
                <c:pt idx="11">
                  <c:v>Zacatecas</c:v>
                </c:pt>
                <c:pt idx="12">
                  <c:v>Jalisco</c:v>
                </c:pt>
                <c:pt idx="13">
                  <c:v>Morelos</c:v>
                </c:pt>
                <c:pt idx="14">
                  <c:v>Nacional</c:v>
                </c:pt>
                <c:pt idx="15">
                  <c:v>Guerrero</c:v>
                </c:pt>
                <c:pt idx="16">
                  <c:v>Sinaloa</c:v>
                </c:pt>
                <c:pt idx="17">
                  <c:v>Puebla</c:v>
                </c:pt>
                <c:pt idx="18">
                  <c:v>Chiapas</c:v>
                </c:pt>
                <c:pt idx="19">
                  <c:v>Yucatán</c:v>
                </c:pt>
                <c:pt idx="20">
                  <c:v>Querétaro</c:v>
                </c:pt>
                <c:pt idx="21">
                  <c:v>Sonora</c:v>
                </c:pt>
                <c:pt idx="22">
                  <c:v>Nuevo León</c:v>
                </c:pt>
                <c:pt idx="23">
                  <c:v>Veracruz</c:v>
                </c:pt>
                <c:pt idx="24">
                  <c:v>Tabasco</c:v>
                </c:pt>
                <c:pt idx="25">
                  <c:v>Tamaulipas</c:v>
                </c:pt>
                <c:pt idx="26">
                  <c:v>Guanajuato</c:v>
                </c:pt>
                <c:pt idx="27">
                  <c:v>Tlaxcala</c:v>
                </c:pt>
                <c:pt idx="28">
                  <c:v>Oaxaca</c:v>
                </c:pt>
                <c:pt idx="29">
                  <c:v>San Luis Potosí</c:v>
                </c:pt>
                <c:pt idx="30">
                  <c:v>Durango</c:v>
                </c:pt>
                <c:pt idx="31">
                  <c:v>Chihuahua</c:v>
                </c:pt>
                <c:pt idx="32">
                  <c:v>Campeche</c:v>
                </c:pt>
              </c:strCache>
            </c:strRef>
          </c:cat>
          <c:val>
            <c:numRef>
              <c:f>'F80'!$B$6:$B$38</c:f>
              <c:numCache>
                <c:formatCode>#,##0.0</c:formatCode>
                <c:ptCount val="33"/>
                <c:pt idx="0">
                  <c:v>6.0681070410177673</c:v>
                </c:pt>
                <c:pt idx="1">
                  <c:v>6.2999133198497548</c:v>
                </c:pt>
                <c:pt idx="2">
                  <c:v>6.3017782426778242</c:v>
                </c:pt>
                <c:pt idx="3">
                  <c:v>6.3604251328540169</c:v>
                </c:pt>
                <c:pt idx="4">
                  <c:v>6.3917175831636115</c:v>
                </c:pt>
                <c:pt idx="5">
                  <c:v>6.4853837033402835</c:v>
                </c:pt>
                <c:pt idx="6">
                  <c:v>6.521837439009877</c:v>
                </c:pt>
                <c:pt idx="7">
                  <c:v>6.606891151135474</c:v>
                </c:pt>
                <c:pt idx="8">
                  <c:v>6.6219726992514314</c:v>
                </c:pt>
                <c:pt idx="9">
                  <c:v>6.6247947454844009</c:v>
                </c:pt>
                <c:pt idx="10">
                  <c:v>6.7442977190876352</c:v>
                </c:pt>
                <c:pt idx="11">
                  <c:v>6.8427777777777781</c:v>
                </c:pt>
                <c:pt idx="12">
                  <c:v>6.9422194278528764</c:v>
                </c:pt>
                <c:pt idx="13">
                  <c:v>6.9743223965763192</c:v>
                </c:pt>
                <c:pt idx="14">
                  <c:v>7.0685009618457411</c:v>
                </c:pt>
                <c:pt idx="15">
                  <c:v>7.1114982578397212</c:v>
                </c:pt>
                <c:pt idx="16">
                  <c:v>7.1785291631445478</c:v>
                </c:pt>
                <c:pt idx="17">
                  <c:v>7.2950680272108848</c:v>
                </c:pt>
                <c:pt idx="18">
                  <c:v>7.3279778393351798</c:v>
                </c:pt>
                <c:pt idx="19">
                  <c:v>7.4357707509881426</c:v>
                </c:pt>
                <c:pt idx="20">
                  <c:v>7.5152698863636367</c:v>
                </c:pt>
                <c:pt idx="21">
                  <c:v>7.6677052500389467</c:v>
                </c:pt>
                <c:pt idx="22">
                  <c:v>7.6949605667691481</c:v>
                </c:pt>
                <c:pt idx="23">
                  <c:v>7.7529544175576817</c:v>
                </c:pt>
                <c:pt idx="24">
                  <c:v>7.8081510934393634</c:v>
                </c:pt>
                <c:pt idx="25">
                  <c:v>7.9208130081300814</c:v>
                </c:pt>
                <c:pt idx="26">
                  <c:v>8.0524798847123815</c:v>
                </c:pt>
                <c:pt idx="27">
                  <c:v>8.1656920077972703</c:v>
                </c:pt>
                <c:pt idx="28">
                  <c:v>8.1690265486725657</c:v>
                </c:pt>
                <c:pt idx="29">
                  <c:v>8.297928078113836</c:v>
                </c:pt>
                <c:pt idx="30">
                  <c:v>8.4856651376146797</c:v>
                </c:pt>
                <c:pt idx="31">
                  <c:v>8.582237307311555</c:v>
                </c:pt>
                <c:pt idx="32">
                  <c:v>10.201117318435754</c:v>
                </c:pt>
              </c:numCache>
            </c:numRef>
          </c:val>
          <c:extLst>
            <c:ext xmlns:c16="http://schemas.microsoft.com/office/drawing/2014/chart" uri="{C3380CC4-5D6E-409C-BE32-E72D297353CC}">
              <c16:uniqueId val="{00000024-39E1-4E12-A97A-A02300D6B2C9}"/>
            </c:ext>
          </c:extLst>
        </c:ser>
        <c:dLbls>
          <c:showLegendKey val="0"/>
          <c:showVal val="0"/>
          <c:showCatName val="0"/>
          <c:showSerName val="0"/>
          <c:showPercent val="0"/>
          <c:showBubbleSize val="0"/>
        </c:dLbls>
        <c:gapWidth val="75"/>
        <c:axId val="365567288"/>
        <c:axId val="365572864"/>
      </c:barChart>
      <c:catAx>
        <c:axId val="36556728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65572864"/>
        <c:crosses val="autoZero"/>
        <c:auto val="1"/>
        <c:lblAlgn val="ctr"/>
        <c:lblOffset val="100"/>
        <c:noMultiLvlLbl val="0"/>
      </c:catAx>
      <c:valAx>
        <c:axId val="365572864"/>
        <c:scaling>
          <c:orientation val="minMax"/>
        </c:scaling>
        <c:delete val="1"/>
        <c:axPos val="b"/>
        <c:numFmt formatCode="#,##0.0" sourceLinked="1"/>
        <c:majorTickMark val="none"/>
        <c:minorTickMark val="none"/>
        <c:tickLblPos val="nextTo"/>
        <c:crossAx val="36556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85.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86.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87.xml"/></Relationships>
</file>

<file path=xl/drawings/_rels/drawing88.xml.rels><?xml version="1.0" encoding="UTF-8" standalone="yes"?>
<Relationships xmlns="http://schemas.openxmlformats.org/package/2006/relationships"><Relationship Id="rId1" Type="http://schemas.openxmlformats.org/officeDocument/2006/relationships/chart" Target="../charts/chart88.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8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0.xml.rels><?xml version="1.0" encoding="UTF-8" standalone="yes"?>
<Relationships xmlns="http://schemas.openxmlformats.org/package/2006/relationships"><Relationship Id="rId1" Type="http://schemas.openxmlformats.org/officeDocument/2006/relationships/chart" Target="../charts/chart90.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91.xml"/></Relationships>
</file>

<file path=xl/drawings/drawing1.xml><?xml version="1.0" encoding="utf-8"?>
<xdr:wsDr xmlns:xdr="http://schemas.openxmlformats.org/drawingml/2006/spreadsheetDrawing" xmlns:a="http://schemas.openxmlformats.org/drawingml/2006/main">
  <xdr:twoCellAnchor>
    <xdr:from>
      <xdr:col>5</xdr:col>
      <xdr:colOff>0</xdr:colOff>
      <xdr:row>5</xdr:row>
      <xdr:rowOff>0</xdr:rowOff>
    </xdr:from>
    <xdr:to>
      <xdr:col>16</xdr:col>
      <xdr:colOff>142875</xdr:colOff>
      <xdr:row>25</xdr:row>
      <xdr:rowOff>19050</xdr:rowOff>
    </xdr:to>
    <xdr:graphicFrame macro="">
      <xdr:nvGraphicFramePr>
        <xdr:cNvPr id="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685800</xdr:colOff>
      <xdr:row>9</xdr:row>
      <xdr:rowOff>152400</xdr:rowOff>
    </xdr:from>
    <xdr:to>
      <xdr:col>14</xdr:col>
      <xdr:colOff>447675</xdr:colOff>
      <xdr:row>29</xdr:row>
      <xdr:rowOff>95250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4</xdr:row>
      <xdr:rowOff>142875</xdr:rowOff>
    </xdr:from>
    <xdr:to>
      <xdr:col>10</xdr:col>
      <xdr:colOff>66675</xdr:colOff>
      <xdr:row>39</xdr:row>
      <xdr:rowOff>142875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738186</xdr:colOff>
      <xdr:row>3</xdr:row>
      <xdr:rowOff>85725</xdr:rowOff>
    </xdr:from>
    <xdr:to>
      <xdr:col>14</xdr:col>
      <xdr:colOff>438149</xdr:colOff>
      <xdr:row>20</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733425</xdr:colOff>
      <xdr:row>2</xdr:row>
      <xdr:rowOff>0</xdr:rowOff>
    </xdr:from>
    <xdr:to>
      <xdr:col>13</xdr:col>
      <xdr:colOff>56625</xdr:colOff>
      <xdr:row>20</xdr:row>
      <xdr:rowOff>48600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738186</xdr:colOff>
      <xdr:row>4</xdr:row>
      <xdr:rowOff>85725</xdr:rowOff>
    </xdr:from>
    <xdr:to>
      <xdr:col>11</xdr:col>
      <xdr:colOff>438149</xdr:colOff>
      <xdr:row>21</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3</xdr:row>
      <xdr:rowOff>19049</xdr:rowOff>
    </xdr:from>
    <xdr:to>
      <xdr:col>12</xdr:col>
      <xdr:colOff>704850</xdr:colOff>
      <xdr:row>39</xdr:row>
      <xdr:rowOff>85725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3</xdr:row>
      <xdr:rowOff>19049</xdr:rowOff>
    </xdr:from>
    <xdr:to>
      <xdr:col>12</xdr:col>
      <xdr:colOff>704850</xdr:colOff>
      <xdr:row>24</xdr:row>
      <xdr:rowOff>123824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0</xdr:colOff>
      <xdr:row>5</xdr:row>
      <xdr:rowOff>0</xdr:rowOff>
    </xdr:from>
    <xdr:to>
      <xdr:col>11</xdr:col>
      <xdr:colOff>582000</xdr:colOff>
      <xdr:row>25</xdr:row>
      <xdr:rowOff>9600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161925</xdr:colOff>
      <xdr:row>18</xdr:row>
      <xdr:rowOff>66674</xdr:rowOff>
    </xdr:from>
    <xdr:to>
      <xdr:col>8</xdr:col>
      <xdr:colOff>285750</xdr:colOff>
      <xdr:row>37</xdr:row>
      <xdr:rowOff>152399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28575</xdr:colOff>
      <xdr:row>4</xdr:row>
      <xdr:rowOff>180975</xdr:rowOff>
    </xdr:from>
    <xdr:to>
      <xdr:col>10</xdr:col>
      <xdr:colOff>220575</xdr:colOff>
      <xdr:row>26</xdr:row>
      <xdr:rowOff>29175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685800</xdr:colOff>
      <xdr:row>3</xdr:row>
      <xdr:rowOff>47625</xdr:rowOff>
    </xdr:from>
    <xdr:to>
      <xdr:col>9</xdr:col>
      <xdr:colOff>685800</xdr:colOff>
      <xdr:row>20</xdr:row>
      <xdr:rowOff>38100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0</xdr:colOff>
      <xdr:row>5</xdr:row>
      <xdr:rowOff>0</xdr:rowOff>
    </xdr:from>
    <xdr:to>
      <xdr:col>11</xdr:col>
      <xdr:colOff>142800</xdr:colOff>
      <xdr:row>20</xdr:row>
      <xdr:rowOff>76500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3</xdr:col>
      <xdr:colOff>266700</xdr:colOff>
      <xdr:row>3</xdr:row>
      <xdr:rowOff>123825</xdr:rowOff>
    </xdr:from>
    <xdr:to>
      <xdr:col>10</xdr:col>
      <xdr:colOff>620700</xdr:colOff>
      <xdr:row>25</xdr:row>
      <xdr:rowOff>144825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3</xdr:col>
      <xdr:colOff>0</xdr:colOff>
      <xdr:row>5</xdr:row>
      <xdr:rowOff>0</xdr:rowOff>
    </xdr:from>
    <xdr:to>
      <xdr:col>10</xdr:col>
      <xdr:colOff>465600</xdr:colOff>
      <xdr:row>23</xdr:row>
      <xdr:rowOff>106200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2</xdr:col>
      <xdr:colOff>685800</xdr:colOff>
      <xdr:row>0</xdr:row>
      <xdr:rowOff>142875</xdr:rowOff>
    </xdr:from>
    <xdr:to>
      <xdr:col>10</xdr:col>
      <xdr:colOff>133350</xdr:colOff>
      <xdr:row>22</xdr:row>
      <xdr:rowOff>95250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4</xdr:col>
      <xdr:colOff>0</xdr:colOff>
      <xdr:row>5</xdr:row>
      <xdr:rowOff>0</xdr:rowOff>
    </xdr:from>
    <xdr:to>
      <xdr:col>11</xdr:col>
      <xdr:colOff>742800</xdr:colOff>
      <xdr:row>25</xdr:row>
      <xdr:rowOff>142800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400050</xdr:colOff>
      <xdr:row>2</xdr:row>
      <xdr:rowOff>161925</xdr:rowOff>
    </xdr:from>
    <xdr:to>
      <xdr:col>13</xdr:col>
      <xdr:colOff>380850</xdr:colOff>
      <xdr:row>23</xdr:row>
      <xdr:rowOff>114225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4</xdr:col>
      <xdr:colOff>0</xdr:colOff>
      <xdr:row>5</xdr:row>
      <xdr:rowOff>0</xdr:rowOff>
    </xdr:from>
    <xdr:to>
      <xdr:col>12</xdr:col>
      <xdr:colOff>344400</xdr:colOff>
      <xdr:row>25</xdr:row>
      <xdr:rowOff>85200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333375</xdr:colOff>
      <xdr:row>6</xdr:row>
      <xdr:rowOff>9524</xdr:rowOff>
    </xdr:from>
    <xdr:to>
      <xdr:col>12</xdr:col>
      <xdr:colOff>191100</xdr:colOff>
      <xdr:row>30</xdr:row>
      <xdr:rowOff>133349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3</xdr:col>
      <xdr:colOff>0</xdr:colOff>
      <xdr:row>5</xdr:row>
      <xdr:rowOff>0</xdr:rowOff>
    </xdr:from>
    <xdr:to>
      <xdr:col>10</xdr:col>
      <xdr:colOff>278400</xdr:colOff>
      <xdr:row>18</xdr:row>
      <xdr:rowOff>173100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228600</xdr:colOff>
      <xdr:row>4</xdr:row>
      <xdr:rowOff>171450</xdr:rowOff>
    </xdr:from>
    <xdr:to>
      <xdr:col>11</xdr:col>
      <xdr:colOff>690600</xdr:colOff>
      <xdr:row>29</xdr:row>
      <xdr:rowOff>20550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19050</xdr:colOff>
      <xdr:row>4</xdr:row>
      <xdr:rowOff>0</xdr:rowOff>
    </xdr:from>
    <xdr:to>
      <xdr:col>12</xdr:col>
      <xdr:colOff>76200</xdr:colOff>
      <xdr:row>37</xdr:row>
      <xdr:rowOff>133350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4</xdr:col>
      <xdr:colOff>0</xdr:colOff>
      <xdr:row>5</xdr:row>
      <xdr:rowOff>0</xdr:rowOff>
    </xdr:from>
    <xdr:to>
      <xdr:col>11</xdr:col>
      <xdr:colOff>724800</xdr:colOff>
      <xdr:row>19</xdr:row>
      <xdr:rowOff>162600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47625</xdr:colOff>
      <xdr:row>4</xdr:row>
      <xdr:rowOff>57150</xdr:rowOff>
    </xdr:from>
    <xdr:to>
      <xdr:col>12</xdr:col>
      <xdr:colOff>209550</xdr:colOff>
      <xdr:row>179</xdr:row>
      <xdr:rowOff>9525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2</xdr:col>
      <xdr:colOff>723900</xdr:colOff>
      <xdr:row>4</xdr:row>
      <xdr:rowOff>95250</xdr:rowOff>
    </xdr:from>
    <xdr:to>
      <xdr:col>10</xdr:col>
      <xdr:colOff>142875</xdr:colOff>
      <xdr:row>31</xdr:row>
      <xdr:rowOff>152400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5</xdr:col>
      <xdr:colOff>609599</xdr:colOff>
      <xdr:row>4</xdr:row>
      <xdr:rowOff>0</xdr:rowOff>
    </xdr:from>
    <xdr:to>
      <xdr:col>15</xdr:col>
      <xdr:colOff>457199</xdr:colOff>
      <xdr:row>21</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3</xdr:col>
      <xdr:colOff>609599</xdr:colOff>
      <xdr:row>4</xdr:row>
      <xdr:rowOff>0</xdr:rowOff>
    </xdr:from>
    <xdr:to>
      <xdr:col>13</xdr:col>
      <xdr:colOff>457199</xdr:colOff>
      <xdr:row>34</xdr:row>
      <xdr:rowOff>45000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4</xdr:col>
      <xdr:colOff>304800</xdr:colOff>
      <xdr:row>1</xdr:row>
      <xdr:rowOff>133350</xdr:rowOff>
    </xdr:from>
    <xdr:to>
      <xdr:col>12</xdr:col>
      <xdr:colOff>328800</xdr:colOff>
      <xdr:row>18</xdr:row>
      <xdr:rowOff>134850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6</xdr:col>
      <xdr:colOff>0</xdr:colOff>
      <xdr:row>4</xdr:row>
      <xdr:rowOff>0</xdr:rowOff>
    </xdr:from>
    <xdr:to>
      <xdr:col>15</xdr:col>
      <xdr:colOff>457200</xdr:colOff>
      <xdr:row>21</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3</xdr:col>
      <xdr:colOff>0</xdr:colOff>
      <xdr:row>4</xdr:row>
      <xdr:rowOff>0</xdr:rowOff>
    </xdr:from>
    <xdr:to>
      <xdr:col>12</xdr:col>
      <xdr:colOff>457200</xdr:colOff>
      <xdr:row>34</xdr:row>
      <xdr:rowOff>45000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6</xdr:col>
      <xdr:colOff>0</xdr:colOff>
      <xdr:row>4</xdr:row>
      <xdr:rowOff>0</xdr:rowOff>
    </xdr:from>
    <xdr:to>
      <xdr:col>15</xdr:col>
      <xdr:colOff>457200</xdr:colOff>
      <xdr:row>21</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3</xdr:col>
      <xdr:colOff>0</xdr:colOff>
      <xdr:row>4</xdr:row>
      <xdr:rowOff>0</xdr:rowOff>
    </xdr:from>
    <xdr:to>
      <xdr:col>12</xdr:col>
      <xdr:colOff>457200</xdr:colOff>
      <xdr:row>34</xdr:row>
      <xdr:rowOff>45000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0</xdr:rowOff>
    </xdr:from>
    <xdr:to>
      <xdr:col>14</xdr:col>
      <xdr:colOff>666750</xdr:colOff>
      <xdr:row>32</xdr:row>
      <xdr:rowOff>57150</xdr:rowOff>
    </xdr:to>
    <xdr:graphicFrame macro="">
      <xdr:nvGraphicFramePr>
        <xdr:cNvPr id="2"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24000</xdr:colOff>
      <xdr:row>21</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24000</xdr:colOff>
      <xdr:row>21</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5</xdr:col>
      <xdr:colOff>609599</xdr:colOff>
      <xdr:row>4</xdr:row>
      <xdr:rowOff>0</xdr:rowOff>
    </xdr:from>
    <xdr:to>
      <xdr:col>16</xdr:col>
      <xdr:colOff>23999</xdr:colOff>
      <xdr:row>21</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3</xdr:col>
      <xdr:colOff>609598</xdr:colOff>
      <xdr:row>3</xdr:row>
      <xdr:rowOff>190499</xdr:rowOff>
    </xdr:from>
    <xdr:to>
      <xdr:col>13</xdr:col>
      <xdr:colOff>457198</xdr:colOff>
      <xdr:row>35</xdr:row>
      <xdr:rowOff>38099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6</xdr:col>
      <xdr:colOff>0</xdr:colOff>
      <xdr:row>7</xdr:row>
      <xdr:rowOff>0</xdr:rowOff>
    </xdr:from>
    <xdr:to>
      <xdr:col>16</xdr:col>
      <xdr:colOff>24000</xdr:colOff>
      <xdr:row>24</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6</xdr:col>
      <xdr:colOff>0</xdr:colOff>
      <xdr:row>7</xdr:row>
      <xdr:rowOff>0</xdr:rowOff>
    </xdr:from>
    <xdr:to>
      <xdr:col>16</xdr:col>
      <xdr:colOff>24000</xdr:colOff>
      <xdr:row>24</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7</xdr:col>
      <xdr:colOff>0</xdr:colOff>
      <xdr:row>7</xdr:row>
      <xdr:rowOff>0</xdr:rowOff>
    </xdr:from>
    <xdr:to>
      <xdr:col>17</xdr:col>
      <xdr:colOff>24000</xdr:colOff>
      <xdr:row>24</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5</xdr:col>
      <xdr:colOff>609599</xdr:colOff>
      <xdr:row>7</xdr:row>
      <xdr:rowOff>0</xdr:rowOff>
    </xdr:from>
    <xdr:to>
      <xdr:col>16</xdr:col>
      <xdr:colOff>23999</xdr:colOff>
      <xdr:row>24</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4</xdr:col>
      <xdr:colOff>0</xdr:colOff>
      <xdr:row>4</xdr:row>
      <xdr:rowOff>0</xdr:rowOff>
    </xdr:from>
    <xdr:to>
      <xdr:col>13</xdr:col>
      <xdr:colOff>457200</xdr:colOff>
      <xdr:row>31</xdr:row>
      <xdr:rowOff>76500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6</xdr:col>
      <xdr:colOff>0</xdr:colOff>
      <xdr:row>6</xdr:row>
      <xdr:rowOff>190499</xdr:rowOff>
    </xdr:from>
    <xdr:to>
      <xdr:col>16</xdr:col>
      <xdr:colOff>24000</xdr:colOff>
      <xdr:row>24</xdr:row>
      <xdr:rowOff>1499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28575</xdr:colOff>
      <xdr:row>6</xdr:row>
      <xdr:rowOff>19050</xdr:rowOff>
    </xdr:from>
    <xdr:to>
      <xdr:col>9</xdr:col>
      <xdr:colOff>238125</xdr:colOff>
      <xdr:row>40</xdr:row>
      <xdr:rowOff>133350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6</xdr:col>
      <xdr:colOff>0</xdr:colOff>
      <xdr:row>7</xdr:row>
      <xdr:rowOff>0</xdr:rowOff>
    </xdr:from>
    <xdr:to>
      <xdr:col>16</xdr:col>
      <xdr:colOff>24000</xdr:colOff>
      <xdr:row>24</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4</xdr:col>
      <xdr:colOff>0</xdr:colOff>
      <xdr:row>4</xdr:row>
      <xdr:rowOff>0</xdr:rowOff>
    </xdr:from>
    <xdr:to>
      <xdr:col>13</xdr:col>
      <xdr:colOff>457200</xdr:colOff>
      <xdr:row>31</xdr:row>
      <xdr:rowOff>76500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4</xdr:col>
      <xdr:colOff>0</xdr:colOff>
      <xdr:row>4</xdr:row>
      <xdr:rowOff>0</xdr:rowOff>
    </xdr:from>
    <xdr:to>
      <xdr:col>13</xdr:col>
      <xdr:colOff>457200</xdr:colOff>
      <xdr:row>30</xdr:row>
      <xdr:rowOff>87000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4</xdr:col>
      <xdr:colOff>0</xdr:colOff>
      <xdr:row>4</xdr:row>
      <xdr:rowOff>0</xdr:rowOff>
    </xdr:from>
    <xdr:to>
      <xdr:col>13</xdr:col>
      <xdr:colOff>457200</xdr:colOff>
      <xdr:row>31</xdr:row>
      <xdr:rowOff>76500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4</xdr:col>
      <xdr:colOff>0</xdr:colOff>
      <xdr:row>4</xdr:row>
      <xdr:rowOff>0</xdr:rowOff>
    </xdr:from>
    <xdr:to>
      <xdr:col>13</xdr:col>
      <xdr:colOff>457200</xdr:colOff>
      <xdr:row>31</xdr:row>
      <xdr:rowOff>76500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13</xdr:col>
      <xdr:colOff>47624</xdr:colOff>
      <xdr:row>4</xdr:row>
      <xdr:rowOff>19049</xdr:rowOff>
    </xdr:from>
    <xdr:to>
      <xdr:col>24</xdr:col>
      <xdr:colOff>0</xdr:colOff>
      <xdr:row>22</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5</xdr:col>
      <xdr:colOff>609598</xdr:colOff>
      <xdr:row>2</xdr:row>
      <xdr:rowOff>171450</xdr:rowOff>
    </xdr:from>
    <xdr:to>
      <xdr:col>16</xdr:col>
      <xdr:colOff>383998</xdr:colOff>
      <xdr:row>38</xdr:row>
      <xdr:rowOff>153450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6</xdr:col>
      <xdr:colOff>0</xdr:colOff>
      <xdr:row>3</xdr:row>
      <xdr:rowOff>0</xdr:rowOff>
    </xdr:from>
    <xdr:to>
      <xdr:col>14</xdr:col>
      <xdr:colOff>495300</xdr:colOff>
      <xdr:row>21</xdr:row>
      <xdr:rowOff>4763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7</xdr:col>
      <xdr:colOff>733424</xdr:colOff>
      <xdr:row>5</xdr:row>
      <xdr:rowOff>571499</xdr:rowOff>
    </xdr:from>
    <xdr:to>
      <xdr:col>17</xdr:col>
      <xdr:colOff>57149</xdr:colOff>
      <xdr:row>26</xdr:row>
      <xdr:rowOff>123824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7</xdr:col>
      <xdr:colOff>723899</xdr:colOff>
      <xdr:row>4</xdr:row>
      <xdr:rowOff>400050</xdr:rowOff>
    </xdr:from>
    <xdr:to>
      <xdr:col>17</xdr:col>
      <xdr:colOff>200024</xdr:colOff>
      <xdr:row>24</xdr:row>
      <xdr:rowOff>114300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742950</xdr:colOff>
      <xdr:row>5</xdr:row>
      <xdr:rowOff>28575</xdr:rowOff>
    </xdr:from>
    <xdr:to>
      <xdr:col>13</xdr:col>
      <xdr:colOff>552450</xdr:colOff>
      <xdr:row>24</xdr:row>
      <xdr:rowOff>123825</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8</xdr:col>
      <xdr:colOff>761999</xdr:colOff>
      <xdr:row>4</xdr:row>
      <xdr:rowOff>19049</xdr:rowOff>
    </xdr:from>
    <xdr:to>
      <xdr:col>18</xdr:col>
      <xdr:colOff>247650</xdr:colOff>
      <xdr:row>25</xdr:row>
      <xdr:rowOff>66674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5</xdr:col>
      <xdr:colOff>38100</xdr:colOff>
      <xdr:row>7</xdr:row>
      <xdr:rowOff>171450</xdr:rowOff>
    </xdr:from>
    <xdr:to>
      <xdr:col>12</xdr:col>
      <xdr:colOff>316500</xdr:colOff>
      <xdr:row>35</xdr:row>
      <xdr:rowOff>93450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11</xdr:col>
      <xdr:colOff>628649</xdr:colOff>
      <xdr:row>11</xdr:row>
      <xdr:rowOff>9525</xdr:rowOff>
    </xdr:from>
    <xdr:to>
      <xdr:col>21</xdr:col>
      <xdr:colOff>657225</xdr:colOff>
      <xdr:row>37</xdr:row>
      <xdr:rowOff>76200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0</xdr:col>
      <xdr:colOff>47625</xdr:colOff>
      <xdr:row>7</xdr:row>
      <xdr:rowOff>161925</xdr:rowOff>
    </xdr:from>
    <xdr:to>
      <xdr:col>6</xdr:col>
      <xdr:colOff>47625</xdr:colOff>
      <xdr:row>22</xdr:row>
      <xdr:rowOff>47625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6</xdr:col>
      <xdr:colOff>542924</xdr:colOff>
      <xdr:row>3</xdr:row>
      <xdr:rowOff>95249</xdr:rowOff>
    </xdr:from>
    <xdr:to>
      <xdr:col>14</xdr:col>
      <xdr:colOff>571500</xdr:colOff>
      <xdr:row>32</xdr:row>
      <xdr:rowOff>66674</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3</xdr:col>
      <xdr:colOff>428625</xdr:colOff>
      <xdr:row>4</xdr:row>
      <xdr:rowOff>171450</xdr:rowOff>
    </xdr:from>
    <xdr:to>
      <xdr:col>13</xdr:col>
      <xdr:colOff>28575</xdr:colOff>
      <xdr:row>15</xdr:row>
      <xdr:rowOff>28574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3</xdr:col>
      <xdr:colOff>657225</xdr:colOff>
      <xdr:row>5</xdr:row>
      <xdr:rowOff>66675</xdr:rowOff>
    </xdr:from>
    <xdr:to>
      <xdr:col>13</xdr:col>
      <xdr:colOff>257175</xdr:colOff>
      <xdr:row>14</xdr:row>
      <xdr:rowOff>180975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3</xdr:col>
      <xdr:colOff>523875</xdr:colOff>
      <xdr:row>4</xdr:row>
      <xdr:rowOff>133350</xdr:rowOff>
    </xdr:from>
    <xdr:to>
      <xdr:col>13</xdr:col>
      <xdr:colOff>123825</xdr:colOff>
      <xdr:row>15</xdr:row>
      <xdr:rowOff>19049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3</xdr:col>
      <xdr:colOff>552450</xdr:colOff>
      <xdr:row>6</xdr:row>
      <xdr:rowOff>57150</xdr:rowOff>
    </xdr:from>
    <xdr:to>
      <xdr:col>13</xdr:col>
      <xdr:colOff>152400</xdr:colOff>
      <xdr:row>16</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4</xdr:col>
      <xdr:colOff>542924</xdr:colOff>
      <xdr:row>4</xdr:row>
      <xdr:rowOff>52386</xdr:rowOff>
    </xdr:from>
    <xdr:to>
      <xdr:col>10</xdr:col>
      <xdr:colOff>542925</xdr:colOff>
      <xdr:row>37</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742950</xdr:colOff>
      <xdr:row>4</xdr:row>
      <xdr:rowOff>133350</xdr:rowOff>
    </xdr:from>
    <xdr:to>
      <xdr:col>11</xdr:col>
      <xdr:colOff>171450</xdr:colOff>
      <xdr:row>40</xdr:row>
      <xdr:rowOff>57150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4</xdr:col>
      <xdr:colOff>371475</xdr:colOff>
      <xdr:row>6</xdr:row>
      <xdr:rowOff>47625</xdr:rowOff>
    </xdr:from>
    <xdr:to>
      <xdr:col>10</xdr:col>
      <xdr:colOff>371476</xdr:colOff>
      <xdr:row>39</xdr:row>
      <xdr:rowOff>80964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4</xdr:col>
      <xdr:colOff>742950</xdr:colOff>
      <xdr:row>6</xdr:row>
      <xdr:rowOff>85725</xdr:rowOff>
    </xdr:from>
    <xdr:to>
      <xdr:col>10</xdr:col>
      <xdr:colOff>742951</xdr:colOff>
      <xdr:row>39</xdr:row>
      <xdr:rowOff>119064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4</xdr:col>
      <xdr:colOff>685800</xdr:colOff>
      <xdr:row>6</xdr:row>
      <xdr:rowOff>47625</xdr:rowOff>
    </xdr:from>
    <xdr:to>
      <xdr:col>10</xdr:col>
      <xdr:colOff>685801</xdr:colOff>
      <xdr:row>39</xdr:row>
      <xdr:rowOff>90489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11</xdr:col>
      <xdr:colOff>276225</xdr:colOff>
      <xdr:row>7</xdr:row>
      <xdr:rowOff>19050</xdr:rowOff>
    </xdr:from>
    <xdr:to>
      <xdr:col>16</xdr:col>
      <xdr:colOff>352425</xdr:colOff>
      <xdr:row>21</xdr:row>
      <xdr:rowOff>66676</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11</xdr:col>
      <xdr:colOff>314325</xdr:colOff>
      <xdr:row>6</xdr:row>
      <xdr:rowOff>147638</xdr:rowOff>
    </xdr:from>
    <xdr:to>
      <xdr:col>16</xdr:col>
      <xdr:colOff>390525</xdr:colOff>
      <xdr:row>22</xdr:row>
      <xdr:rowOff>66676</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11</xdr:col>
      <xdr:colOff>314325</xdr:colOff>
      <xdr:row>2</xdr:row>
      <xdr:rowOff>147638</xdr:rowOff>
    </xdr:from>
    <xdr:to>
      <xdr:col>16</xdr:col>
      <xdr:colOff>390525</xdr:colOff>
      <xdr:row>18</xdr:row>
      <xdr:rowOff>66676</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11</xdr:col>
      <xdr:colOff>314325</xdr:colOff>
      <xdr:row>2</xdr:row>
      <xdr:rowOff>147638</xdr:rowOff>
    </xdr:from>
    <xdr:to>
      <xdr:col>16</xdr:col>
      <xdr:colOff>390525</xdr:colOff>
      <xdr:row>18</xdr:row>
      <xdr:rowOff>66676</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3</xdr:col>
      <xdr:colOff>0</xdr:colOff>
      <xdr:row>4</xdr:row>
      <xdr:rowOff>0</xdr:rowOff>
    </xdr:from>
    <xdr:to>
      <xdr:col>10</xdr:col>
      <xdr:colOff>609600</xdr:colOff>
      <xdr:row>35</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5</xdr:col>
      <xdr:colOff>0</xdr:colOff>
      <xdr:row>4</xdr:row>
      <xdr:rowOff>0</xdr:rowOff>
    </xdr:from>
    <xdr:to>
      <xdr:col>13</xdr:col>
      <xdr:colOff>24000</xdr:colOff>
      <xdr:row>21</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4</xdr:col>
      <xdr:colOff>0</xdr:colOff>
      <xdr:row>4</xdr:row>
      <xdr:rowOff>0</xdr:rowOff>
    </xdr:from>
    <xdr:to>
      <xdr:col>12</xdr:col>
      <xdr:colOff>24000</xdr:colOff>
      <xdr:row>21</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695325</xdr:colOff>
      <xdr:row>4</xdr:row>
      <xdr:rowOff>9525</xdr:rowOff>
    </xdr:from>
    <xdr:to>
      <xdr:col>10</xdr:col>
      <xdr:colOff>695325</xdr:colOff>
      <xdr:row>20</xdr:row>
      <xdr:rowOff>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xdr:from>
      <xdr:col>3</xdr:col>
      <xdr:colOff>0</xdr:colOff>
      <xdr:row>6</xdr:row>
      <xdr:rowOff>0</xdr:rowOff>
    </xdr:from>
    <xdr:to>
      <xdr:col>10</xdr:col>
      <xdr:colOff>609600</xdr:colOff>
      <xdr:row>37</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xdr:from>
      <xdr:col>3</xdr:col>
      <xdr:colOff>0</xdr:colOff>
      <xdr:row>5</xdr:row>
      <xdr:rowOff>0</xdr:rowOff>
    </xdr:from>
    <xdr:to>
      <xdr:col>10</xdr:col>
      <xdr:colOff>609600</xdr:colOff>
      <xdr:row>36</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xdr:from>
      <xdr:col>5</xdr:col>
      <xdr:colOff>0</xdr:colOff>
      <xdr:row>4</xdr:row>
      <xdr:rowOff>0</xdr:rowOff>
    </xdr:from>
    <xdr:to>
      <xdr:col>13</xdr:col>
      <xdr:colOff>24000</xdr:colOff>
      <xdr:row>21</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xdr:from>
      <xdr:col>3</xdr:col>
      <xdr:colOff>0</xdr:colOff>
      <xdr:row>5</xdr:row>
      <xdr:rowOff>0</xdr:rowOff>
    </xdr:from>
    <xdr:to>
      <xdr:col>10</xdr:col>
      <xdr:colOff>609600</xdr:colOff>
      <xdr:row>36</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xdr:from>
      <xdr:col>3</xdr:col>
      <xdr:colOff>0</xdr:colOff>
      <xdr:row>5</xdr:row>
      <xdr:rowOff>0</xdr:rowOff>
    </xdr:from>
    <xdr:to>
      <xdr:col>10</xdr:col>
      <xdr:colOff>609600</xdr:colOff>
      <xdr:row>36</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xdr:from>
      <xdr:col>4</xdr:col>
      <xdr:colOff>0</xdr:colOff>
      <xdr:row>4</xdr:row>
      <xdr:rowOff>0</xdr:rowOff>
    </xdr:from>
    <xdr:to>
      <xdr:col>12</xdr:col>
      <xdr:colOff>24000</xdr:colOff>
      <xdr:row>21</xdr:row>
      <xdr:rowOff>1500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xdr:from>
      <xdr:col>3</xdr:col>
      <xdr:colOff>0</xdr:colOff>
      <xdr:row>4</xdr:row>
      <xdr:rowOff>190498</xdr:rowOff>
    </xdr:from>
    <xdr:to>
      <xdr:col>10</xdr:col>
      <xdr:colOff>609600</xdr:colOff>
      <xdr:row>36</xdr:row>
      <xdr:rowOff>38098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xdr:from>
      <xdr:col>3</xdr:col>
      <xdr:colOff>0</xdr:colOff>
      <xdr:row>5</xdr:row>
      <xdr:rowOff>0</xdr:rowOff>
    </xdr:from>
    <xdr:to>
      <xdr:col>10</xdr:col>
      <xdr:colOff>609600</xdr:colOff>
      <xdr:row>36</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xdr:wsDr xmlns:xdr="http://schemas.openxmlformats.org/drawingml/2006/spreadsheetDrawing" xmlns:a="http://schemas.openxmlformats.org/drawingml/2006/main">
  <xdr:twoCellAnchor>
    <xdr:from>
      <xdr:col>3</xdr:col>
      <xdr:colOff>0</xdr:colOff>
      <xdr:row>4</xdr:row>
      <xdr:rowOff>0</xdr:rowOff>
    </xdr:from>
    <xdr:to>
      <xdr:col>10</xdr:col>
      <xdr:colOff>609600</xdr:colOff>
      <xdr:row>35</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9.xml><?xml version="1.0" encoding="utf-8"?>
<xdr:wsDr xmlns:xdr="http://schemas.openxmlformats.org/drawingml/2006/spreadsheetDrawing" xmlns:a="http://schemas.openxmlformats.org/drawingml/2006/main">
  <xdr:twoCellAnchor>
    <xdr:from>
      <xdr:col>3</xdr:col>
      <xdr:colOff>0</xdr:colOff>
      <xdr:row>4</xdr:row>
      <xdr:rowOff>0</xdr:rowOff>
    </xdr:from>
    <xdr:to>
      <xdr:col>10</xdr:col>
      <xdr:colOff>609600</xdr:colOff>
      <xdr:row>35</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19050</xdr:colOff>
      <xdr:row>5</xdr:row>
      <xdr:rowOff>142875</xdr:rowOff>
    </xdr:from>
    <xdr:to>
      <xdr:col>11</xdr:col>
      <xdr:colOff>276225</xdr:colOff>
      <xdr:row>41</xdr:row>
      <xdr:rowOff>57150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xdr:from>
      <xdr:col>3</xdr:col>
      <xdr:colOff>0</xdr:colOff>
      <xdr:row>4</xdr:row>
      <xdr:rowOff>0</xdr:rowOff>
    </xdr:from>
    <xdr:to>
      <xdr:col>10</xdr:col>
      <xdr:colOff>609600</xdr:colOff>
      <xdr:row>35</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1.xml><?xml version="1.0" encoding="utf-8"?>
<xdr:wsDr xmlns:xdr="http://schemas.openxmlformats.org/drawingml/2006/spreadsheetDrawing" xmlns:a="http://schemas.openxmlformats.org/drawingml/2006/main">
  <xdr:twoCellAnchor>
    <xdr:from>
      <xdr:col>3</xdr:col>
      <xdr:colOff>0</xdr:colOff>
      <xdr:row>4</xdr:row>
      <xdr:rowOff>0</xdr:rowOff>
    </xdr:from>
    <xdr:to>
      <xdr:col>10</xdr:col>
      <xdr:colOff>609600</xdr:colOff>
      <xdr:row>35</xdr:row>
      <xdr:rowOff>38100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berto.galindo\Documents\precio%20gasolina\Precios_promedio_diarios_y_mensuales_en_estaciones_de_servicio_fe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cios_promedio_diarios_y_mensuales_en_estaciones_de_servicio_m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DE CUADROS"/>
      <sheetName val="Cuadro 1.1"/>
      <sheetName val="Cuadro 1.2"/>
      <sheetName val="Cuadro 1.3"/>
      <sheetName val="Cuadro 1.4"/>
      <sheetName val="serie de tiempo"/>
      <sheetName val="F46"/>
      <sheetName val="F47"/>
      <sheetName val="F48"/>
      <sheetName val="F49"/>
      <sheetName val="F50"/>
      <sheetName val="Hoja4"/>
    </sheetNames>
    <sheetDataSet>
      <sheetData sheetId="0"/>
      <sheetData sheetId="1"/>
      <sheetData sheetId="2"/>
      <sheetData sheetId="3"/>
      <sheetData sheetId="4"/>
      <sheetData sheetId="5"/>
      <sheetData sheetId="6">
        <row r="6">
          <cell r="C6" t="str">
            <v>regular</v>
          </cell>
          <cell r="D6" t="str">
            <v>premium</v>
          </cell>
          <cell r="E6" t="str">
            <v>diésel</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DE CUADROS"/>
      <sheetName val="Cuadro 1.1"/>
      <sheetName val="Cuadro 1.2"/>
      <sheetName val="Cuadro 1.3"/>
      <sheetName val="Cuadro 1.4"/>
      <sheetName val="serie de tiempo"/>
      <sheetName val="Fcomparacion"/>
      <sheetName val="Fregular"/>
      <sheetName val="Fpremium"/>
      <sheetName val="Fdiesel"/>
      <sheetName val="Festatal"/>
    </sheetNames>
    <sheetDataSet>
      <sheetData sheetId="0"/>
      <sheetData sheetId="1"/>
      <sheetData sheetId="2"/>
      <sheetData sheetId="3"/>
      <sheetData sheetId="4"/>
      <sheetData sheetId="5">
        <row r="8">
          <cell r="D8">
            <v>16.46</v>
          </cell>
          <cell r="E8">
            <v>16</v>
          </cell>
          <cell r="G8">
            <v>18.309999999999999</v>
          </cell>
          <cell r="H8">
            <v>17.809999999999999</v>
          </cell>
          <cell r="J8">
            <v>17.29</v>
          </cell>
          <cell r="K8">
            <v>17.07</v>
          </cell>
        </row>
        <row r="9">
          <cell r="D9">
            <v>16.440000000000001</v>
          </cell>
          <cell r="E9">
            <v>15.94</v>
          </cell>
          <cell r="G9">
            <v>18.29</v>
          </cell>
          <cell r="H9">
            <v>17.760000000000002</v>
          </cell>
          <cell r="J9">
            <v>17.27</v>
          </cell>
          <cell r="K9">
            <v>17.059999999999999</v>
          </cell>
        </row>
        <row r="10">
          <cell r="D10">
            <v>16.36</v>
          </cell>
          <cell r="E10">
            <v>15.79</v>
          </cell>
          <cell r="G10">
            <v>18.2</v>
          </cell>
          <cell r="H10">
            <v>17.64</v>
          </cell>
          <cell r="J10">
            <v>17.170000000000002</v>
          </cell>
          <cell r="K10">
            <v>16.95</v>
          </cell>
        </row>
        <row r="11">
          <cell r="D11">
            <v>16.38</v>
          </cell>
          <cell r="E11">
            <v>15.79</v>
          </cell>
          <cell r="G11">
            <v>18.18</v>
          </cell>
          <cell r="H11">
            <v>17.600000000000001</v>
          </cell>
          <cell r="J11">
            <v>17.100000000000001</v>
          </cell>
          <cell r="K11">
            <v>16.88</v>
          </cell>
        </row>
        <row r="12">
          <cell r="D12">
            <v>16.25</v>
          </cell>
          <cell r="E12">
            <v>15.69</v>
          </cell>
          <cell r="G12">
            <v>18.11</v>
          </cell>
          <cell r="H12">
            <v>17.53</v>
          </cell>
          <cell r="J12">
            <v>16.98</v>
          </cell>
          <cell r="K12">
            <v>16.77</v>
          </cell>
        </row>
        <row r="13">
          <cell r="D13">
            <v>16.12</v>
          </cell>
          <cell r="E13">
            <v>15.59</v>
          </cell>
          <cell r="G13">
            <v>17.98</v>
          </cell>
          <cell r="H13">
            <v>17.399999999999999</v>
          </cell>
          <cell r="J13">
            <v>16.8</v>
          </cell>
          <cell r="K13">
            <v>16.600000000000001</v>
          </cell>
        </row>
        <row r="14">
          <cell r="D14">
            <v>16.03</v>
          </cell>
          <cell r="E14">
            <v>15.51</v>
          </cell>
          <cell r="G14">
            <v>17.88</v>
          </cell>
          <cell r="H14">
            <v>17.32</v>
          </cell>
          <cell r="J14">
            <v>16.68</v>
          </cell>
          <cell r="K14">
            <v>16.48</v>
          </cell>
        </row>
        <row r="15">
          <cell r="D15">
            <v>16.09</v>
          </cell>
          <cell r="E15">
            <v>15.57</v>
          </cell>
          <cell r="G15">
            <v>17.95</v>
          </cell>
          <cell r="H15">
            <v>17.39</v>
          </cell>
          <cell r="J15">
            <v>16.73</v>
          </cell>
          <cell r="K15">
            <v>16.53</v>
          </cell>
        </row>
        <row r="16">
          <cell r="D16">
            <v>16.309999999999999</v>
          </cell>
          <cell r="E16">
            <v>15.79</v>
          </cell>
          <cell r="G16">
            <v>18.2</v>
          </cell>
          <cell r="H16">
            <v>17.63</v>
          </cell>
          <cell r="J16">
            <v>16.98</v>
          </cell>
          <cell r="K16">
            <v>16.77</v>
          </cell>
        </row>
        <row r="17">
          <cell r="D17">
            <v>16.440000000000001</v>
          </cell>
          <cell r="E17">
            <v>15.92</v>
          </cell>
          <cell r="G17">
            <v>18.29</v>
          </cell>
          <cell r="H17">
            <v>17.73</v>
          </cell>
          <cell r="J17">
            <v>17.16</v>
          </cell>
          <cell r="K17">
            <v>16.96</v>
          </cell>
        </row>
        <row r="18">
          <cell r="D18">
            <v>16.52</v>
          </cell>
          <cell r="E18">
            <v>16.010000000000002</v>
          </cell>
          <cell r="G18">
            <v>18.39</v>
          </cell>
          <cell r="H18">
            <v>17.84</v>
          </cell>
          <cell r="J18">
            <v>17.28</v>
          </cell>
          <cell r="K18">
            <v>17.07</v>
          </cell>
        </row>
        <row r="19">
          <cell r="D19">
            <v>16.670000000000002</v>
          </cell>
          <cell r="E19">
            <v>16.16</v>
          </cell>
          <cell r="G19">
            <v>18.52</v>
          </cell>
          <cell r="H19">
            <v>17.97</v>
          </cell>
          <cell r="J19">
            <v>17.440000000000001</v>
          </cell>
          <cell r="K19">
            <v>17.23</v>
          </cell>
        </row>
        <row r="20">
          <cell r="D20">
            <v>17.27</v>
          </cell>
          <cell r="E20">
            <v>16.7</v>
          </cell>
          <cell r="G20">
            <v>19.010000000000002</v>
          </cell>
          <cell r="H20">
            <v>18.45</v>
          </cell>
          <cell r="J20">
            <v>18.010000000000002</v>
          </cell>
          <cell r="K20">
            <v>17.77</v>
          </cell>
        </row>
        <row r="21">
          <cell r="D21">
            <v>18.059999999999999</v>
          </cell>
          <cell r="E21">
            <v>17.329999999999998</v>
          </cell>
          <cell r="G21">
            <v>19.649999999999999</v>
          </cell>
          <cell r="H21">
            <v>18.97</v>
          </cell>
          <cell r="J21">
            <v>18.760000000000002</v>
          </cell>
          <cell r="K21">
            <v>18.41</v>
          </cell>
        </row>
        <row r="22">
          <cell r="D22">
            <v>18.3</v>
          </cell>
          <cell r="E22">
            <v>17.55</v>
          </cell>
          <cell r="G22">
            <v>19.809999999999999</v>
          </cell>
          <cell r="H22">
            <v>19.13</v>
          </cell>
          <cell r="J22">
            <v>19.02</v>
          </cell>
          <cell r="K22">
            <v>18.649999999999999</v>
          </cell>
        </row>
        <row r="23">
          <cell r="D23">
            <v>18.39</v>
          </cell>
          <cell r="E23">
            <v>17.649999999999999</v>
          </cell>
          <cell r="G23">
            <v>19.87</v>
          </cell>
          <cell r="H23">
            <v>19.2</v>
          </cell>
          <cell r="J23">
            <v>19.09</v>
          </cell>
          <cell r="K23">
            <v>18.739999999999998</v>
          </cell>
        </row>
        <row r="24">
          <cell r="D24">
            <v>18.62</v>
          </cell>
          <cell r="E24">
            <v>17.8</v>
          </cell>
          <cell r="G24">
            <v>20.07</v>
          </cell>
          <cell r="H24">
            <v>19.329999999999998</v>
          </cell>
          <cell r="J24">
            <v>19.29</v>
          </cell>
          <cell r="K24">
            <v>18.88</v>
          </cell>
        </row>
        <row r="25">
          <cell r="D25">
            <v>18.899999999999999</v>
          </cell>
          <cell r="E25">
            <v>18.059999999999999</v>
          </cell>
          <cell r="G25">
            <v>20.350000000000001</v>
          </cell>
          <cell r="H25">
            <v>19.57</v>
          </cell>
          <cell r="J25">
            <v>19.579999999999998</v>
          </cell>
          <cell r="K25">
            <v>19.12</v>
          </cell>
        </row>
        <row r="26">
          <cell r="D26">
            <v>19.190000000000001</v>
          </cell>
          <cell r="E26">
            <v>18.420000000000002</v>
          </cell>
          <cell r="G26">
            <v>20.63</v>
          </cell>
          <cell r="H26">
            <v>19.93</v>
          </cell>
          <cell r="J26">
            <v>19.87</v>
          </cell>
          <cell r="K26">
            <v>19.48</v>
          </cell>
        </row>
        <row r="27">
          <cell r="D27">
            <v>19.59</v>
          </cell>
          <cell r="E27">
            <v>18.920000000000002</v>
          </cell>
          <cell r="G27">
            <v>20.97</v>
          </cell>
          <cell r="H27">
            <v>20.420000000000002</v>
          </cell>
          <cell r="J27">
            <v>20.29</v>
          </cell>
          <cell r="K27">
            <v>19.98</v>
          </cell>
        </row>
        <row r="28">
          <cell r="D28">
            <v>19.87</v>
          </cell>
          <cell r="E28">
            <v>19.18</v>
          </cell>
          <cell r="G28">
            <v>21.2</v>
          </cell>
          <cell r="H28">
            <v>20.65</v>
          </cell>
          <cell r="J28">
            <v>20.54</v>
          </cell>
          <cell r="K28">
            <v>20.25</v>
          </cell>
        </row>
        <row r="29">
          <cell r="D29">
            <v>20.09</v>
          </cell>
          <cell r="E29">
            <v>19.38</v>
          </cell>
          <cell r="G29">
            <v>21.44</v>
          </cell>
          <cell r="H29">
            <v>20.88</v>
          </cell>
          <cell r="J29">
            <v>20.83</v>
          </cell>
          <cell r="K29">
            <v>20.54</v>
          </cell>
        </row>
        <row r="30">
          <cell r="D30">
            <v>20.137665999999999</v>
          </cell>
          <cell r="E30">
            <v>19.410948999999999</v>
          </cell>
          <cell r="G30">
            <v>21.478000000000002</v>
          </cell>
          <cell r="H30">
            <v>20.898150999999999</v>
          </cell>
          <cell r="J30">
            <v>20.975000000000001</v>
          </cell>
          <cell r="K30">
            <v>20.715373</v>
          </cell>
        </row>
        <row r="31">
          <cell r="D31">
            <v>19.927419</v>
          </cell>
          <cell r="E31">
            <v>19.204428</v>
          </cell>
          <cell r="G31">
            <v>21.273869999999999</v>
          </cell>
          <cell r="H31">
            <v>20.684477000000001</v>
          </cell>
          <cell r="J31">
            <v>20.883870000000002</v>
          </cell>
          <cell r="K31">
            <v>20.633391</v>
          </cell>
        </row>
        <row r="32">
          <cell r="D32">
            <v>19.864515999999998</v>
          </cell>
          <cell r="E32">
            <v>18.948211000000001</v>
          </cell>
          <cell r="G32">
            <v>21.100645</v>
          </cell>
          <cell r="H32">
            <v>20.28041</v>
          </cell>
          <cell r="J32">
            <v>20.899353999999999</v>
          </cell>
          <cell r="K32">
            <v>20.580967000000001</v>
          </cell>
        </row>
        <row r="33">
          <cell r="D33">
            <v>20.245714</v>
          </cell>
          <cell r="E33">
            <v>19.298019</v>
          </cell>
          <cell r="G33">
            <v>21.199285</v>
          </cell>
          <cell r="H33">
            <v>20.201158</v>
          </cell>
          <cell r="J33">
            <v>21.669642</v>
          </cell>
          <cell r="K33">
            <v>21.344296</v>
          </cell>
        </row>
        <row r="34">
          <cell r="D34">
            <v>20.703225</v>
          </cell>
          <cell r="E34">
            <v>19.77</v>
          </cell>
          <cell r="G34">
            <v>21.591934999999999</v>
          </cell>
          <cell r="H34">
            <v>20.814007</v>
          </cell>
          <cell r="J34">
            <v>21.806450999999999</v>
          </cell>
          <cell r="K34">
            <v>21.460429999999999</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1.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2.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3.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14.bin"/></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15.bin"/></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16.bin"/></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7.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9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13"/>
  <sheetViews>
    <sheetView workbookViewId="0">
      <selection activeCell="A2" sqref="A2"/>
    </sheetView>
  </sheetViews>
  <sheetFormatPr baseColWidth="10" defaultRowHeight="15" x14ac:dyDescent="0.25"/>
  <cols>
    <col min="1" max="1" width="16.28515625" style="45" customWidth="1"/>
    <col min="2" max="16384" width="11.42578125" style="45"/>
  </cols>
  <sheetData>
    <row r="1" spans="1:6" x14ac:dyDescent="0.25">
      <c r="A1" s="45" t="s">
        <v>804</v>
      </c>
    </row>
    <row r="2" spans="1:6" x14ac:dyDescent="0.25">
      <c r="A2" s="16" t="s">
        <v>805</v>
      </c>
    </row>
    <row r="4" spans="1:6" ht="75.75" thickBot="1" x14ac:dyDescent="0.3">
      <c r="A4" s="108" t="s">
        <v>806</v>
      </c>
      <c r="B4" s="109" t="s">
        <v>807</v>
      </c>
      <c r="C4" s="109" t="s">
        <v>808</v>
      </c>
      <c r="D4" s="108" t="s">
        <v>809</v>
      </c>
      <c r="E4" s="108" t="s">
        <v>810</v>
      </c>
      <c r="F4" s="108" t="s">
        <v>811</v>
      </c>
    </row>
    <row r="5" spans="1:6" ht="51.75" thickBot="1" x14ac:dyDescent="0.3">
      <c r="A5" s="110" t="s">
        <v>812</v>
      </c>
      <c r="B5" s="111">
        <v>104065</v>
      </c>
      <c r="C5" s="111">
        <v>110474</v>
      </c>
      <c r="D5" s="111">
        <v>6409</v>
      </c>
      <c r="E5" s="112">
        <v>6.1586508432229792E-2</v>
      </c>
      <c r="F5" s="112">
        <v>0.18236398816298657</v>
      </c>
    </row>
    <row r="6" spans="1:6" ht="15.75" thickBot="1" x14ac:dyDescent="0.3">
      <c r="A6" s="113" t="s">
        <v>733</v>
      </c>
      <c r="B6" s="111">
        <v>354114</v>
      </c>
      <c r="C6" s="111">
        <v>353953</v>
      </c>
      <c r="D6" s="114">
        <v>-161</v>
      </c>
      <c r="E6" s="112">
        <v>-4.5465584529280623E-4</v>
      </c>
      <c r="F6" s="112">
        <v>-4.5811518324607326E-3</v>
      </c>
    </row>
    <row r="7" spans="1:6" ht="15.75" thickBot="1" x14ac:dyDescent="0.3">
      <c r="A7" s="113" t="s">
        <v>813</v>
      </c>
      <c r="B7" s="111">
        <v>141254</v>
      </c>
      <c r="C7" s="111">
        <v>148276</v>
      </c>
      <c r="D7" s="111">
        <v>7022</v>
      </c>
      <c r="E7" s="112">
        <v>4.971186656661053E-2</v>
      </c>
      <c r="F7" s="112">
        <v>0.19980651035738675</v>
      </c>
    </row>
    <row r="8" spans="1:6" ht="39" thickBot="1" x14ac:dyDescent="0.3">
      <c r="A8" s="110" t="s">
        <v>814</v>
      </c>
      <c r="B8" s="111">
        <v>9458</v>
      </c>
      <c r="C8" s="111">
        <v>9509</v>
      </c>
      <c r="D8" s="114">
        <v>51</v>
      </c>
      <c r="E8" s="112">
        <v>5.3922605201945917E-3</v>
      </c>
      <c r="F8" s="112">
        <v>1.4511723195993625E-3</v>
      </c>
    </row>
    <row r="9" spans="1:6" ht="15.75" thickBot="1" x14ac:dyDescent="0.3">
      <c r="A9" s="113" t="s">
        <v>815</v>
      </c>
      <c r="B9" s="111">
        <v>452017</v>
      </c>
      <c r="C9" s="111">
        <v>458843</v>
      </c>
      <c r="D9" s="111">
        <v>6826</v>
      </c>
      <c r="E9" s="112">
        <v>1.5101201945944442E-2</v>
      </c>
      <c r="F9" s="112">
        <v>0.19422945595265195</v>
      </c>
    </row>
    <row r="10" spans="1:6" ht="15.75" thickBot="1" x14ac:dyDescent="0.3">
      <c r="A10" s="113" t="s">
        <v>816</v>
      </c>
      <c r="B10" s="111">
        <v>2703</v>
      </c>
      <c r="C10" s="111">
        <v>2774</v>
      </c>
      <c r="D10" s="114">
        <v>71</v>
      </c>
      <c r="E10" s="112">
        <v>2.6267110617832046E-2</v>
      </c>
      <c r="F10" s="112">
        <v>2.0202595037559752E-3</v>
      </c>
    </row>
    <row r="11" spans="1:6" ht="15.75" thickBot="1" x14ac:dyDescent="0.3">
      <c r="A11" s="113" t="s">
        <v>737</v>
      </c>
      <c r="B11" s="111">
        <v>614655</v>
      </c>
      <c r="C11" s="111">
        <v>628435</v>
      </c>
      <c r="D11" s="111">
        <v>13780</v>
      </c>
      <c r="E11" s="112">
        <v>2.2419080622463117E-2</v>
      </c>
      <c r="F11" s="112">
        <v>0.39210106988390619</v>
      </c>
    </row>
    <row r="12" spans="1:6" ht="15.75" thickBot="1" x14ac:dyDescent="0.3">
      <c r="A12" s="113" t="s">
        <v>817</v>
      </c>
      <c r="B12" s="111">
        <v>82734</v>
      </c>
      <c r="C12" s="111">
        <v>83880</v>
      </c>
      <c r="D12" s="111">
        <v>1146</v>
      </c>
      <c r="E12" s="112">
        <v>1.3851620857205038E-2</v>
      </c>
      <c r="F12" s="112">
        <v>3.2608695652173912E-2</v>
      </c>
    </row>
    <row r="13" spans="1:6" ht="15.75" thickBot="1" x14ac:dyDescent="0.3">
      <c r="A13" s="115" t="s">
        <v>89</v>
      </c>
      <c r="B13" s="116">
        <v>1761000</v>
      </c>
      <c r="C13" s="116">
        <v>1796144</v>
      </c>
      <c r="D13" s="116">
        <v>35144</v>
      </c>
      <c r="E13" s="117">
        <v>1.9956842703009681E-2</v>
      </c>
      <c r="F13" s="117">
        <v>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C37"/>
  <sheetViews>
    <sheetView workbookViewId="0">
      <selection sqref="A1:A2"/>
    </sheetView>
  </sheetViews>
  <sheetFormatPr baseColWidth="10" defaultRowHeight="12.75" x14ac:dyDescent="0.2"/>
  <sheetData>
    <row r="1" spans="1:3" x14ac:dyDescent="0.2">
      <c r="A1" t="s">
        <v>78</v>
      </c>
    </row>
    <row r="2" spans="1:3" x14ac:dyDescent="0.2">
      <c r="A2" t="s">
        <v>79</v>
      </c>
    </row>
    <row r="5" spans="1:3" x14ac:dyDescent="0.2">
      <c r="A5" s="9" t="s">
        <v>8</v>
      </c>
      <c r="B5" s="8">
        <v>-10.404530764271511</v>
      </c>
      <c r="C5">
        <f t="shared" ref="C5:C37" si="0">RANK(B5,$B$5:$B$37,0)</f>
        <v>33</v>
      </c>
    </row>
    <row r="6" spans="1:3" x14ac:dyDescent="0.2">
      <c r="A6" s="9" t="s">
        <v>10</v>
      </c>
      <c r="B6" s="8">
        <v>-4.1523144307459852</v>
      </c>
      <c r="C6">
        <f t="shared" si="0"/>
        <v>32</v>
      </c>
    </row>
    <row r="7" spans="1:3" x14ac:dyDescent="0.2">
      <c r="A7" s="9" t="s">
        <v>12</v>
      </c>
      <c r="B7" s="8">
        <v>-4.025720253494935</v>
      </c>
      <c r="C7">
        <f t="shared" si="0"/>
        <v>31</v>
      </c>
    </row>
    <row r="8" spans="1:3" x14ac:dyDescent="0.2">
      <c r="A8" s="9" t="s">
        <v>14</v>
      </c>
      <c r="B8" s="8">
        <v>-2.0247477949390968</v>
      </c>
      <c r="C8">
        <f t="shared" si="0"/>
        <v>30</v>
      </c>
    </row>
    <row r="9" spans="1:3" x14ac:dyDescent="0.2">
      <c r="A9" s="9" t="s">
        <v>16</v>
      </c>
      <c r="B9" s="8">
        <v>-1.708870832043996</v>
      </c>
      <c r="C9">
        <f t="shared" si="0"/>
        <v>29</v>
      </c>
    </row>
    <row r="10" spans="1:3" x14ac:dyDescent="0.2">
      <c r="A10" s="9" t="s">
        <v>17</v>
      </c>
      <c r="B10" s="8">
        <v>-1.6648261232799006</v>
      </c>
      <c r="C10">
        <f t="shared" si="0"/>
        <v>28</v>
      </c>
    </row>
    <row r="11" spans="1:3" x14ac:dyDescent="0.2">
      <c r="A11" s="9" t="s">
        <v>18</v>
      </c>
      <c r="B11" s="8">
        <v>-1.1626107847245826</v>
      </c>
      <c r="C11">
        <f t="shared" si="0"/>
        <v>27</v>
      </c>
    </row>
    <row r="12" spans="1:3" x14ac:dyDescent="0.2">
      <c r="A12" s="9" t="s">
        <v>20</v>
      </c>
      <c r="B12" s="8">
        <v>-1.1124008169248745</v>
      </c>
      <c r="C12">
        <f t="shared" si="0"/>
        <v>26</v>
      </c>
    </row>
    <row r="13" spans="1:3" x14ac:dyDescent="0.2">
      <c r="A13" s="9" t="s">
        <v>13</v>
      </c>
      <c r="B13" s="8">
        <v>-0.96223600104026197</v>
      </c>
      <c r="C13">
        <f t="shared" si="0"/>
        <v>25</v>
      </c>
    </row>
    <row r="14" spans="1:3" x14ac:dyDescent="0.2">
      <c r="A14" s="9" t="s">
        <v>15</v>
      </c>
      <c r="B14" s="8">
        <v>-0.25698545884826896</v>
      </c>
      <c r="C14">
        <f t="shared" si="0"/>
        <v>24</v>
      </c>
    </row>
    <row r="15" spans="1:3" x14ac:dyDescent="0.2">
      <c r="A15" s="9" t="s">
        <v>24</v>
      </c>
      <c r="B15" s="8">
        <v>9.0317700602029954E-2</v>
      </c>
      <c r="C15">
        <f t="shared" si="0"/>
        <v>23</v>
      </c>
    </row>
    <row r="16" spans="1:3" x14ac:dyDescent="0.2">
      <c r="A16" s="9" t="s">
        <v>26</v>
      </c>
      <c r="B16" s="8">
        <v>0.36512281570968419</v>
      </c>
      <c r="C16">
        <f t="shared" si="0"/>
        <v>22</v>
      </c>
    </row>
    <row r="17" spans="1:3" x14ac:dyDescent="0.2">
      <c r="A17" s="9" t="s">
        <v>27</v>
      </c>
      <c r="B17" s="8">
        <v>0.51275280307789828</v>
      </c>
      <c r="C17">
        <f t="shared" si="0"/>
        <v>21</v>
      </c>
    </row>
    <row r="18" spans="1:3" x14ac:dyDescent="0.2">
      <c r="A18" s="9" t="s">
        <v>29</v>
      </c>
      <c r="B18" s="8">
        <v>1.2443306847671254</v>
      </c>
      <c r="C18">
        <f t="shared" si="0"/>
        <v>20</v>
      </c>
    </row>
    <row r="19" spans="1:3" x14ac:dyDescent="0.2">
      <c r="A19" s="9" t="s">
        <v>23</v>
      </c>
      <c r="B19" s="8">
        <v>1.4235347007459209</v>
      </c>
      <c r="C19">
        <f t="shared" si="0"/>
        <v>19</v>
      </c>
    </row>
    <row r="20" spans="1:3" x14ac:dyDescent="0.2">
      <c r="A20" s="9" t="s">
        <v>30</v>
      </c>
      <c r="B20" s="8">
        <v>1.434429426260464</v>
      </c>
      <c r="C20">
        <f t="shared" si="0"/>
        <v>18</v>
      </c>
    </row>
    <row r="21" spans="1:3" x14ac:dyDescent="0.2">
      <c r="A21" s="9" t="s">
        <v>9</v>
      </c>
      <c r="B21" s="8">
        <v>1.4939164218039425</v>
      </c>
      <c r="C21">
        <f t="shared" si="0"/>
        <v>17</v>
      </c>
    </row>
    <row r="22" spans="1:3" x14ac:dyDescent="0.2">
      <c r="A22" s="9" t="s">
        <v>31</v>
      </c>
      <c r="B22" s="8">
        <v>1.5008501795590894</v>
      </c>
      <c r="C22">
        <f t="shared" si="0"/>
        <v>16</v>
      </c>
    </row>
    <row r="23" spans="1:3" x14ac:dyDescent="0.2">
      <c r="A23" s="9" t="s">
        <v>33</v>
      </c>
      <c r="B23" s="8">
        <v>1.6</v>
      </c>
      <c r="C23">
        <f t="shared" si="0"/>
        <v>15</v>
      </c>
    </row>
    <row r="24" spans="1:3" x14ac:dyDescent="0.2">
      <c r="A24" s="9" t="s">
        <v>25</v>
      </c>
      <c r="B24" s="8">
        <v>1.6613841421469155</v>
      </c>
      <c r="C24">
        <f t="shared" si="0"/>
        <v>14</v>
      </c>
    </row>
    <row r="25" spans="1:3" x14ac:dyDescent="0.2">
      <c r="A25" s="9" t="s">
        <v>22</v>
      </c>
      <c r="B25" s="8">
        <v>1.818618760061752</v>
      </c>
      <c r="C25">
        <f t="shared" si="0"/>
        <v>13</v>
      </c>
    </row>
    <row r="26" spans="1:3" x14ac:dyDescent="0.2">
      <c r="A26" s="9" t="s">
        <v>19</v>
      </c>
      <c r="B26" s="8">
        <v>2.4141745507828771</v>
      </c>
      <c r="C26">
        <f t="shared" si="0"/>
        <v>12</v>
      </c>
    </row>
    <row r="27" spans="1:3" x14ac:dyDescent="0.2">
      <c r="A27" s="9" t="s">
        <v>36</v>
      </c>
      <c r="B27" s="8">
        <v>3.0461440372622781</v>
      </c>
      <c r="C27">
        <f t="shared" si="0"/>
        <v>11</v>
      </c>
    </row>
    <row r="28" spans="1:3" x14ac:dyDescent="0.2">
      <c r="A28" s="9" t="s">
        <v>34</v>
      </c>
      <c r="B28" s="8">
        <v>3.2518856902352011</v>
      </c>
      <c r="C28">
        <f t="shared" si="0"/>
        <v>10</v>
      </c>
    </row>
    <row r="29" spans="1:3" x14ac:dyDescent="0.2">
      <c r="A29" s="9" t="s">
        <v>38</v>
      </c>
      <c r="B29" s="8">
        <v>3.3124642699487081</v>
      </c>
      <c r="C29">
        <f t="shared" si="0"/>
        <v>9</v>
      </c>
    </row>
    <row r="30" spans="1:3" x14ac:dyDescent="0.2">
      <c r="A30" s="10" t="s">
        <v>28</v>
      </c>
      <c r="B30" s="11">
        <v>3.5164247206760368</v>
      </c>
      <c r="C30">
        <f t="shared" si="0"/>
        <v>8</v>
      </c>
    </row>
    <row r="31" spans="1:3" x14ac:dyDescent="0.2">
      <c r="A31" s="9" t="s">
        <v>39</v>
      </c>
      <c r="B31" s="8">
        <v>3.5533174518207602</v>
      </c>
      <c r="C31">
        <f t="shared" si="0"/>
        <v>7</v>
      </c>
    </row>
    <row r="32" spans="1:3" x14ac:dyDescent="0.2">
      <c r="A32" s="9" t="s">
        <v>21</v>
      </c>
      <c r="B32" s="8">
        <v>3.6087999422762307</v>
      </c>
      <c r="C32">
        <f t="shared" si="0"/>
        <v>6</v>
      </c>
    </row>
    <row r="33" spans="1:3" x14ac:dyDescent="0.2">
      <c r="A33" s="9" t="s">
        <v>35</v>
      </c>
      <c r="B33" s="8">
        <v>3.6689391377997538</v>
      </c>
      <c r="C33">
        <f t="shared" si="0"/>
        <v>5</v>
      </c>
    </row>
    <row r="34" spans="1:3" x14ac:dyDescent="0.2">
      <c r="A34" s="9" t="s">
        <v>32</v>
      </c>
      <c r="B34" s="8">
        <v>4.2252444588811722</v>
      </c>
      <c r="C34">
        <f t="shared" si="0"/>
        <v>4</v>
      </c>
    </row>
    <row r="35" spans="1:3" x14ac:dyDescent="0.2">
      <c r="A35" s="9" t="s">
        <v>37</v>
      </c>
      <c r="B35" s="8">
        <v>4.7629780490216378</v>
      </c>
      <c r="C35">
        <f t="shared" si="0"/>
        <v>3</v>
      </c>
    </row>
    <row r="36" spans="1:3" x14ac:dyDescent="0.2">
      <c r="A36" s="9" t="s">
        <v>7</v>
      </c>
      <c r="B36" s="8">
        <v>8.6436370264450844</v>
      </c>
      <c r="C36">
        <f t="shared" si="0"/>
        <v>2</v>
      </c>
    </row>
    <row r="37" spans="1:3" x14ac:dyDescent="0.2">
      <c r="A37" s="9" t="s">
        <v>11</v>
      </c>
      <c r="B37" s="8">
        <v>8.7915267539242734</v>
      </c>
      <c r="C37">
        <f t="shared" si="0"/>
        <v>1</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H14"/>
  <sheetViews>
    <sheetView workbookViewId="0">
      <selection sqref="A1:A2"/>
    </sheetView>
  </sheetViews>
  <sheetFormatPr baseColWidth="10" defaultRowHeight="12.75" x14ac:dyDescent="0.2"/>
  <sheetData>
    <row r="1" spans="1:8" x14ac:dyDescent="0.2">
      <c r="A1" s="4" t="s">
        <v>81</v>
      </c>
    </row>
    <row r="2" spans="1:8" x14ac:dyDescent="0.2">
      <c r="A2" t="s">
        <v>79</v>
      </c>
    </row>
    <row r="5" spans="1:8" x14ac:dyDescent="0.2">
      <c r="A5" s="9"/>
      <c r="B5" s="9"/>
      <c r="C5" s="9"/>
      <c r="D5" s="9"/>
      <c r="E5" s="9"/>
      <c r="F5" s="9"/>
      <c r="G5" s="9"/>
      <c r="H5" s="9"/>
    </row>
    <row r="6" spans="1:8" x14ac:dyDescent="0.2">
      <c r="A6" s="6"/>
      <c r="B6" s="12">
        <v>2012</v>
      </c>
      <c r="C6" s="12">
        <v>2013</v>
      </c>
      <c r="D6" s="12">
        <v>2014</v>
      </c>
      <c r="E6" s="12">
        <v>2015</v>
      </c>
      <c r="F6" s="12">
        <v>2016</v>
      </c>
      <c r="G6" s="12">
        <v>2017</v>
      </c>
      <c r="H6" s="12">
        <v>2018</v>
      </c>
    </row>
    <row r="7" spans="1:8" x14ac:dyDescent="0.2">
      <c r="A7" s="9" t="s">
        <v>28</v>
      </c>
      <c r="B7" s="8">
        <v>4.4242673623053674</v>
      </c>
      <c r="C7" s="8">
        <v>1.5268198860735049</v>
      </c>
      <c r="D7" s="8">
        <v>6.1665368464338233</v>
      </c>
      <c r="E7" s="8">
        <v>1.6949310624166714</v>
      </c>
      <c r="F7" s="8">
        <v>6.3534091171301377</v>
      </c>
      <c r="G7" s="8">
        <v>2.590221691539063</v>
      </c>
      <c r="H7" s="8">
        <v>3.5164247206760368</v>
      </c>
    </row>
    <row r="8" spans="1:8" x14ac:dyDescent="0.2">
      <c r="A8" s="9" t="s">
        <v>39</v>
      </c>
      <c r="B8" s="8">
        <v>4.2076094701516151</v>
      </c>
      <c r="C8" s="8">
        <v>1.9827212117575224</v>
      </c>
      <c r="D8" s="8">
        <v>4.4374605927002886</v>
      </c>
      <c r="E8" s="8">
        <v>1.4480590679524232</v>
      </c>
      <c r="F8" s="8">
        <v>6.7405802171794846</v>
      </c>
      <c r="G8" s="8">
        <v>0.56319170272942765</v>
      </c>
      <c r="H8" s="8">
        <v>3.5533174518207602</v>
      </c>
    </row>
    <row r="9" spans="1:8" x14ac:dyDescent="0.2">
      <c r="A9" s="9" t="s">
        <v>21</v>
      </c>
      <c r="B9" s="8">
        <v>4.4144867161788781</v>
      </c>
      <c r="C9" s="8">
        <v>1.3525988372030007</v>
      </c>
      <c r="D9" s="8">
        <v>1.0898500474314066</v>
      </c>
      <c r="E9" s="8">
        <v>4.7515556071787923</v>
      </c>
      <c r="F9" s="8">
        <v>5.6793079899348786</v>
      </c>
      <c r="G9" s="8">
        <v>0.96911346618377969</v>
      </c>
      <c r="H9" s="8">
        <v>3.6087999422762307</v>
      </c>
    </row>
    <row r="10" spans="1:8" x14ac:dyDescent="0.2">
      <c r="A10" s="9" t="s">
        <v>35</v>
      </c>
      <c r="B10" s="8">
        <v>4.0784527657220515</v>
      </c>
      <c r="C10" s="8">
        <v>4.0247682615479619</v>
      </c>
      <c r="D10" s="8">
        <v>4.6066499534968441</v>
      </c>
      <c r="E10" s="8">
        <v>5.5238011147361821</v>
      </c>
      <c r="F10" s="8">
        <v>6.5939076121052098</v>
      </c>
      <c r="G10" s="8">
        <v>4.2031215625951468</v>
      </c>
      <c r="H10" s="8">
        <v>3.6689391377997538</v>
      </c>
    </row>
    <row r="11" spans="1:8" x14ac:dyDescent="0.2">
      <c r="A11" s="9" t="s">
        <v>32</v>
      </c>
      <c r="B11" s="8">
        <v>1.5416554387381654</v>
      </c>
      <c r="C11" s="8">
        <v>0.29513924502679867</v>
      </c>
      <c r="D11" s="8">
        <v>6.0474166188100309</v>
      </c>
      <c r="E11" s="8">
        <v>3.2533048063863923</v>
      </c>
      <c r="F11" s="8">
        <v>2.4098136250369606</v>
      </c>
      <c r="G11" s="8">
        <v>1.7880942061685889</v>
      </c>
      <c r="H11" s="8">
        <v>4.2252444588811722</v>
      </c>
    </row>
    <row r="12" spans="1:8" x14ac:dyDescent="0.2">
      <c r="A12" s="9" t="s">
        <v>37</v>
      </c>
      <c r="B12" s="8">
        <v>2.6231127990696157</v>
      </c>
      <c r="C12" s="8">
        <v>2.1184133362613045</v>
      </c>
      <c r="D12" s="8">
        <v>3.7799924714621014</v>
      </c>
      <c r="E12" s="8">
        <v>6.6257736692195923</v>
      </c>
      <c r="F12" s="8">
        <v>1.8548538823613958</v>
      </c>
      <c r="G12" s="8">
        <v>0.69563844428521815</v>
      </c>
      <c r="H12" s="8">
        <v>4.7629780490216378</v>
      </c>
    </row>
    <row r="13" spans="1:8" x14ac:dyDescent="0.2">
      <c r="A13" s="9" t="s">
        <v>7</v>
      </c>
      <c r="B13" s="8">
        <v>4.090022494927914</v>
      </c>
      <c r="C13" s="8">
        <v>1.7920926198677689</v>
      </c>
      <c r="D13" s="8">
        <v>12.722537260926558</v>
      </c>
      <c r="E13" s="8">
        <v>3.286948845119575</v>
      </c>
      <c r="F13" s="8">
        <v>10.088831289303446</v>
      </c>
      <c r="G13" s="8">
        <v>0.56036391375953176</v>
      </c>
      <c r="H13" s="8">
        <v>8.6436370264450844</v>
      </c>
    </row>
    <row r="14" spans="1:8" x14ac:dyDescent="0.2">
      <c r="A14" s="9" t="s">
        <v>11</v>
      </c>
      <c r="B14" s="8">
        <v>2.0767472043529578</v>
      </c>
      <c r="C14" s="8">
        <v>-0.20730658909866584</v>
      </c>
      <c r="D14" s="8">
        <v>-2.3064562810414913</v>
      </c>
      <c r="E14" s="8">
        <v>11.235818465210867</v>
      </c>
      <c r="F14" s="8">
        <v>8.695857050416933</v>
      </c>
      <c r="G14" s="8">
        <v>16.09510855070657</v>
      </c>
      <c r="H14" s="8">
        <v>8.7915267539242734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C41"/>
  <sheetViews>
    <sheetView workbookViewId="0">
      <selection sqref="A1:A2"/>
    </sheetView>
  </sheetViews>
  <sheetFormatPr baseColWidth="10" defaultRowHeight="12.75" x14ac:dyDescent="0.2"/>
  <sheetData>
    <row r="1" spans="1:3" x14ac:dyDescent="0.2">
      <c r="A1" s="4" t="s">
        <v>82</v>
      </c>
    </row>
    <row r="2" spans="1:3" x14ac:dyDescent="0.2">
      <c r="A2" t="s">
        <v>79</v>
      </c>
    </row>
    <row r="7" spans="1:3" x14ac:dyDescent="0.2">
      <c r="A7" s="2" t="s">
        <v>44</v>
      </c>
      <c r="B7" s="13">
        <v>-28.416000000000011</v>
      </c>
      <c r="C7" s="7"/>
    </row>
    <row r="8" spans="1:3" x14ac:dyDescent="0.2">
      <c r="A8" s="2" t="s">
        <v>45</v>
      </c>
      <c r="B8" s="13">
        <v>-22.50492563834311</v>
      </c>
      <c r="C8" s="7"/>
    </row>
    <row r="9" spans="1:3" x14ac:dyDescent="0.2">
      <c r="A9" s="2" t="s">
        <v>46</v>
      </c>
      <c r="B9" s="13">
        <v>-3.8856705205378006</v>
      </c>
      <c r="C9" s="7"/>
    </row>
    <row r="10" spans="1:3" x14ac:dyDescent="0.2">
      <c r="A10" s="2" t="s">
        <v>47</v>
      </c>
      <c r="B10" s="13">
        <v>2.9798301879490054</v>
      </c>
      <c r="C10" s="7"/>
    </row>
    <row r="11" spans="1:3" x14ac:dyDescent="0.2">
      <c r="A11" s="2" t="s">
        <v>48</v>
      </c>
      <c r="B11" s="13">
        <v>3.4214285360539947</v>
      </c>
      <c r="C11" s="7"/>
    </row>
    <row r="12" spans="1:3" x14ac:dyDescent="0.2">
      <c r="A12" s="3" t="s">
        <v>49</v>
      </c>
      <c r="B12" s="13">
        <v>4.4262541226229928</v>
      </c>
      <c r="C12" s="7"/>
    </row>
    <row r="13" spans="1:3" x14ac:dyDescent="0.2">
      <c r="A13" s="2" t="s">
        <v>50</v>
      </c>
      <c r="B13" s="13">
        <v>6.0594183495391007</v>
      </c>
      <c r="C13" s="7"/>
    </row>
    <row r="14" spans="1:3" x14ac:dyDescent="0.2">
      <c r="A14" s="2" t="s">
        <v>51</v>
      </c>
      <c r="B14" s="13">
        <v>8.2807871893280947</v>
      </c>
      <c r="C14" s="7"/>
    </row>
    <row r="15" spans="1:3" x14ac:dyDescent="0.2">
      <c r="A15" s="2" t="s">
        <v>52</v>
      </c>
      <c r="B15" s="13">
        <v>8.6944796880058988</v>
      </c>
      <c r="C15" s="7"/>
    </row>
    <row r="16" spans="1:3" x14ac:dyDescent="0.2">
      <c r="A16" s="2" t="s">
        <v>53</v>
      </c>
      <c r="B16" s="13">
        <v>10.841533527965993</v>
      </c>
      <c r="C16" s="7"/>
    </row>
    <row r="17" spans="1:3" x14ac:dyDescent="0.2">
      <c r="A17" s="2" t="s">
        <v>54</v>
      </c>
      <c r="B17" s="13">
        <v>13.0530796923168</v>
      </c>
      <c r="C17" s="7"/>
    </row>
    <row r="18" spans="1:3" x14ac:dyDescent="0.2">
      <c r="A18" s="2" t="s">
        <v>55</v>
      </c>
      <c r="B18" s="13">
        <v>13.931270911669998</v>
      </c>
      <c r="C18" s="7"/>
    </row>
    <row r="19" spans="1:3" x14ac:dyDescent="0.2">
      <c r="A19" s="2" t="s">
        <v>56</v>
      </c>
      <c r="B19" s="13">
        <v>14.274937904872004</v>
      </c>
      <c r="C19" s="7"/>
    </row>
    <row r="20" spans="1:3" x14ac:dyDescent="0.2">
      <c r="A20" s="2" t="s">
        <v>57</v>
      </c>
      <c r="B20" s="13">
        <v>15.584923174056314</v>
      </c>
      <c r="C20" s="7"/>
    </row>
    <row r="21" spans="1:3" x14ac:dyDescent="0.2">
      <c r="A21" s="2" t="s">
        <v>58</v>
      </c>
      <c r="B21" s="13">
        <v>15.896631508718997</v>
      </c>
      <c r="C21" s="7"/>
    </row>
    <row r="22" spans="1:3" x14ac:dyDescent="0.2">
      <c r="A22" s="2" t="s">
        <v>59</v>
      </c>
      <c r="B22" s="13">
        <v>16.938024033592697</v>
      </c>
      <c r="C22" s="7"/>
    </row>
    <row r="23" spans="1:3" x14ac:dyDescent="0.2">
      <c r="A23" s="2" t="s">
        <v>60</v>
      </c>
      <c r="B23" s="13">
        <v>17.420239027625698</v>
      </c>
      <c r="C23" s="7"/>
    </row>
    <row r="24" spans="1:3" x14ac:dyDescent="0.2">
      <c r="A24" s="2" t="s">
        <v>61</v>
      </c>
      <c r="B24" s="13">
        <v>17.993620243313998</v>
      </c>
      <c r="C24" s="7"/>
    </row>
    <row r="25" spans="1:3" x14ac:dyDescent="0.2">
      <c r="A25" s="2" t="s">
        <v>62</v>
      </c>
      <c r="B25" s="13">
        <v>17.998244421601996</v>
      </c>
      <c r="C25" s="7"/>
    </row>
    <row r="26" spans="1:3" x14ac:dyDescent="0.2">
      <c r="A26" s="2" t="s">
        <v>63</v>
      </c>
      <c r="B26" s="13">
        <v>18.640172525831701</v>
      </c>
      <c r="C26" s="7"/>
    </row>
    <row r="27" spans="1:3" x14ac:dyDescent="0.2">
      <c r="A27" s="2" t="s">
        <v>64</v>
      </c>
      <c r="B27" s="13">
        <v>19.223045942175304</v>
      </c>
      <c r="C27" s="7"/>
    </row>
    <row r="28" spans="1:3" x14ac:dyDescent="0.2">
      <c r="A28" s="2" t="s">
        <v>65</v>
      </c>
      <c r="B28" s="13">
        <v>20.094645756155401</v>
      </c>
      <c r="C28" s="7"/>
    </row>
    <row r="29" spans="1:3" x14ac:dyDescent="0.2">
      <c r="A29" s="2" t="s">
        <v>66</v>
      </c>
      <c r="B29" s="13">
        <v>20.691630981467</v>
      </c>
      <c r="C29" s="7"/>
    </row>
    <row r="30" spans="1:3" x14ac:dyDescent="0.2">
      <c r="A30" s="2" t="s">
        <v>67</v>
      </c>
      <c r="B30" s="13">
        <v>21.189119168748604</v>
      </c>
      <c r="C30" s="7"/>
    </row>
    <row r="31" spans="1:3" x14ac:dyDescent="0.2">
      <c r="A31" s="2" t="s">
        <v>68</v>
      </c>
      <c r="B31" s="13">
        <v>21.273889216127699</v>
      </c>
      <c r="C31" s="7"/>
    </row>
    <row r="32" spans="1:3" x14ac:dyDescent="0.2">
      <c r="A32" s="2" t="s">
        <v>69</v>
      </c>
      <c r="B32" s="13">
        <v>22.064786614686398</v>
      </c>
      <c r="C32" s="7"/>
    </row>
    <row r="33" spans="1:3" x14ac:dyDescent="0.2">
      <c r="A33" s="2" t="s">
        <v>42</v>
      </c>
      <c r="B33" s="13">
        <v>23.6059252244346</v>
      </c>
      <c r="C33" s="7"/>
    </row>
    <row r="34" spans="1:3" x14ac:dyDescent="0.2">
      <c r="A34" s="2" t="s">
        <v>70</v>
      </c>
      <c r="B34" s="13">
        <v>25.856142792754298</v>
      </c>
      <c r="C34" s="7"/>
    </row>
    <row r="35" spans="1:3" x14ac:dyDescent="0.2">
      <c r="A35" s="2" t="s">
        <v>71</v>
      </c>
      <c r="B35" s="13">
        <v>29.341085111444301</v>
      </c>
      <c r="C35" s="7"/>
    </row>
    <row r="36" spans="1:3" x14ac:dyDescent="0.2">
      <c r="A36" s="2" t="s">
        <v>72</v>
      </c>
      <c r="B36" s="13">
        <v>31.273017096416893</v>
      </c>
      <c r="C36" s="7"/>
    </row>
    <row r="37" spans="1:3" x14ac:dyDescent="0.2">
      <c r="A37" s="2" t="s">
        <v>73</v>
      </c>
      <c r="B37" s="13">
        <v>41.987569970614899</v>
      </c>
      <c r="C37" s="7"/>
    </row>
    <row r="38" spans="1:3" x14ac:dyDescent="0.2">
      <c r="A38" s="2" t="s">
        <v>74</v>
      </c>
      <c r="B38" s="13">
        <v>49.973586299844996</v>
      </c>
      <c r="C38" s="7"/>
    </row>
    <row r="39" spans="1:3" x14ac:dyDescent="0.2">
      <c r="A39" s="7"/>
      <c r="B39" s="14" t="s">
        <v>75</v>
      </c>
      <c r="C39" s="7"/>
    </row>
    <row r="40" spans="1:3" x14ac:dyDescent="0.2">
      <c r="A40" s="7"/>
      <c r="B40" s="7"/>
      <c r="C40" s="7"/>
    </row>
    <row r="41" spans="1:3" x14ac:dyDescent="0.2">
      <c r="A41" s="7"/>
      <c r="B41" s="7"/>
      <c r="C41" s="7"/>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D29"/>
  <sheetViews>
    <sheetView workbookViewId="0">
      <selection sqref="A1:A2"/>
    </sheetView>
  </sheetViews>
  <sheetFormatPr baseColWidth="10" defaultRowHeight="12.75" x14ac:dyDescent="0.2"/>
  <sheetData>
    <row r="1" spans="1:4" x14ac:dyDescent="0.2">
      <c r="A1" s="4" t="s">
        <v>83</v>
      </c>
    </row>
    <row r="2" spans="1:4" x14ac:dyDescent="0.2">
      <c r="A2" t="s">
        <v>79</v>
      </c>
    </row>
    <row r="5" spans="1:4" ht="25.5" x14ac:dyDescent="0.2">
      <c r="A5" s="12"/>
      <c r="B5" s="12"/>
      <c r="C5" s="5" t="s">
        <v>41</v>
      </c>
      <c r="D5" s="12" t="s">
        <v>42</v>
      </c>
    </row>
    <row r="6" spans="1:4" x14ac:dyDescent="0.2">
      <c r="A6" s="211">
        <v>2013</v>
      </c>
      <c r="B6" s="5" t="s">
        <v>3</v>
      </c>
      <c r="C6" s="6">
        <v>0.73729526539830204</v>
      </c>
      <c r="D6" s="6">
        <v>-8.1714737734200593</v>
      </c>
    </row>
    <row r="7" spans="1:4" x14ac:dyDescent="0.2">
      <c r="A7" s="211"/>
      <c r="B7" s="5" t="s">
        <v>4</v>
      </c>
      <c r="C7" s="6">
        <v>3.62877836450255</v>
      </c>
      <c r="D7" s="6">
        <v>3.5968575615218201</v>
      </c>
    </row>
    <row r="8" spans="1:4" x14ac:dyDescent="0.2">
      <c r="A8" s="211"/>
      <c r="B8" s="5" t="s">
        <v>5</v>
      </c>
      <c r="C8" s="6">
        <v>1.27351446120502</v>
      </c>
      <c r="D8" s="6">
        <v>3.5854834674010898</v>
      </c>
    </row>
    <row r="9" spans="1:4" x14ac:dyDescent="0.2">
      <c r="A9" s="211"/>
      <c r="B9" s="5" t="s">
        <v>6</v>
      </c>
      <c r="C9" s="6">
        <v>2.9877902145790598</v>
      </c>
      <c r="D9" s="6">
        <v>0.82224364004230199</v>
      </c>
    </row>
    <row r="10" spans="1:4" x14ac:dyDescent="0.2">
      <c r="A10" s="211">
        <v>2014</v>
      </c>
      <c r="B10" s="5" t="s">
        <v>3</v>
      </c>
      <c r="C10" s="6">
        <v>5.2982631407769203</v>
      </c>
      <c r="D10" s="6">
        <v>11.4835811400773</v>
      </c>
    </row>
    <row r="11" spans="1:4" x14ac:dyDescent="0.2">
      <c r="A11" s="211"/>
      <c r="B11" s="5" t="s">
        <v>4</v>
      </c>
      <c r="C11" s="6">
        <v>2.7648609366032799</v>
      </c>
      <c r="D11" s="6">
        <v>7.7489580316129301</v>
      </c>
    </row>
    <row r="12" spans="1:4" x14ac:dyDescent="0.2">
      <c r="A12" s="211"/>
      <c r="B12" s="5" t="s">
        <v>5</v>
      </c>
      <c r="C12" s="6">
        <v>5.9682064646535098</v>
      </c>
      <c r="D12" s="6">
        <v>6.4457793210149097</v>
      </c>
    </row>
    <row r="13" spans="1:4" x14ac:dyDescent="0.2">
      <c r="A13" s="211"/>
      <c r="B13" s="5" t="s">
        <v>6</v>
      </c>
      <c r="C13" s="6">
        <v>2.0181901777587701</v>
      </c>
      <c r="D13" s="6">
        <v>0.94520238104578902</v>
      </c>
    </row>
    <row r="14" spans="1:4" x14ac:dyDescent="0.2">
      <c r="A14" s="211">
        <v>2015</v>
      </c>
      <c r="B14" s="5" t="s">
        <v>3</v>
      </c>
      <c r="C14" s="6">
        <v>5.3088058176839796</v>
      </c>
      <c r="D14" s="6">
        <v>17.558208918308399</v>
      </c>
    </row>
    <row r="15" spans="1:4" x14ac:dyDescent="0.2">
      <c r="A15" s="211"/>
      <c r="B15" s="5" t="s">
        <v>4</v>
      </c>
      <c r="C15" s="6">
        <v>1.5094332372544701</v>
      </c>
      <c r="D15" s="6">
        <v>-6.5173730055711196</v>
      </c>
    </row>
    <row r="16" spans="1:4" x14ac:dyDescent="0.2">
      <c r="A16" s="211"/>
      <c r="B16" s="5" t="s">
        <v>5</v>
      </c>
      <c r="C16" s="6">
        <v>5.6750495807534697E-2</v>
      </c>
      <c r="D16" s="6">
        <v>-0.53914487435081104</v>
      </c>
    </row>
    <row r="17" spans="1:4" x14ac:dyDescent="0.2">
      <c r="A17" s="211"/>
      <c r="B17" s="5" t="s">
        <v>6</v>
      </c>
      <c r="C17" s="6">
        <v>1.5219607241892701</v>
      </c>
      <c r="D17" s="6">
        <v>-0.46131700181690899</v>
      </c>
    </row>
    <row r="18" spans="1:4" x14ac:dyDescent="0.2">
      <c r="A18" s="211">
        <v>2016</v>
      </c>
      <c r="B18" s="5" t="s">
        <v>3</v>
      </c>
      <c r="C18" s="6">
        <v>0.93022175404664198</v>
      </c>
      <c r="D18" s="6">
        <v>-4.2822651445531097</v>
      </c>
    </row>
    <row r="19" spans="1:4" x14ac:dyDescent="0.2">
      <c r="A19" s="211"/>
      <c r="B19" s="5" t="s">
        <v>4</v>
      </c>
      <c r="C19" s="6">
        <v>3.2446840109258801</v>
      </c>
      <c r="D19" s="6">
        <v>-2.72793572212447</v>
      </c>
    </row>
    <row r="20" spans="1:4" x14ac:dyDescent="0.2">
      <c r="A20" s="211"/>
      <c r="B20" s="5" t="s">
        <v>5</v>
      </c>
      <c r="C20" s="6">
        <v>4.73477351515157</v>
      </c>
      <c r="D20" s="6">
        <v>14.2753825483884</v>
      </c>
    </row>
    <row r="21" spans="1:4" x14ac:dyDescent="0.2">
      <c r="A21" s="211"/>
      <c r="B21" s="5" t="s">
        <v>6</v>
      </c>
      <c r="C21" s="6">
        <v>4.9795616740763604</v>
      </c>
      <c r="D21" s="6">
        <v>2.64864057708267</v>
      </c>
    </row>
    <row r="22" spans="1:4" x14ac:dyDescent="0.2">
      <c r="A22" s="211">
        <v>2017</v>
      </c>
      <c r="B22" s="5" t="s">
        <v>3</v>
      </c>
      <c r="C22" s="6">
        <v>5.1247478083656999</v>
      </c>
      <c r="D22" s="6">
        <v>11.2838306251332</v>
      </c>
    </row>
    <row r="23" spans="1:4" x14ac:dyDescent="0.2">
      <c r="A23" s="211"/>
      <c r="B23" s="5" t="s">
        <v>4</v>
      </c>
      <c r="C23" s="6">
        <v>2.55143989451784</v>
      </c>
      <c r="D23" s="6">
        <v>4.61006691843781</v>
      </c>
    </row>
    <row r="24" spans="1:4" x14ac:dyDescent="0.2">
      <c r="A24" s="211"/>
      <c r="B24" s="5" t="s">
        <v>5</v>
      </c>
      <c r="C24" s="6">
        <v>1.2015991275284801</v>
      </c>
      <c r="D24" s="6">
        <v>5.9232725960996602</v>
      </c>
    </row>
    <row r="25" spans="1:4" x14ac:dyDescent="0.2">
      <c r="A25" s="211"/>
      <c r="B25" s="5" t="s">
        <v>6</v>
      </c>
      <c r="C25" s="6">
        <v>3.60422796116073</v>
      </c>
      <c r="D25" s="6">
        <v>5.2930471317994101</v>
      </c>
    </row>
    <row r="26" spans="1:4" x14ac:dyDescent="0.2">
      <c r="A26" s="211">
        <v>2018</v>
      </c>
      <c r="B26" s="5" t="s">
        <v>3</v>
      </c>
      <c r="C26" s="6">
        <v>3.0830334807564701</v>
      </c>
      <c r="D26" s="6">
        <v>6.4265183992788604</v>
      </c>
    </row>
    <row r="27" spans="1:4" x14ac:dyDescent="0.2">
      <c r="A27" s="211"/>
      <c r="B27" s="5" t="s">
        <v>4</v>
      </c>
      <c r="C27" s="6">
        <v>1.3165596207969901</v>
      </c>
      <c r="D27" s="6">
        <v>5.2733634371955702</v>
      </c>
    </row>
    <row r="28" spans="1:4" x14ac:dyDescent="0.2">
      <c r="A28" s="211"/>
      <c r="B28" s="5" t="s">
        <v>5</v>
      </c>
      <c r="C28" s="6">
        <v>2.0175133823939602</v>
      </c>
      <c r="D28" s="6">
        <v>1.9882739768173801</v>
      </c>
    </row>
    <row r="29" spans="1:4" x14ac:dyDescent="0.2">
      <c r="A29" s="211"/>
      <c r="B29" s="5" t="s">
        <v>6</v>
      </c>
      <c r="C29" s="6">
        <v>2.9580146315433899</v>
      </c>
      <c r="D29" s="6">
        <v>7.9974875543238104</v>
      </c>
    </row>
  </sheetData>
  <mergeCells count="6">
    <mergeCell ref="A26:A29"/>
    <mergeCell ref="A6:A9"/>
    <mergeCell ref="A10:A13"/>
    <mergeCell ref="A14:A17"/>
    <mergeCell ref="A18:A21"/>
    <mergeCell ref="A22:A2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C38"/>
  <sheetViews>
    <sheetView workbookViewId="0">
      <selection sqref="A1:A2"/>
    </sheetView>
  </sheetViews>
  <sheetFormatPr baseColWidth="10" defaultRowHeight="12.75" x14ac:dyDescent="0.2"/>
  <sheetData>
    <row r="1" spans="1:3" x14ac:dyDescent="0.2">
      <c r="A1" s="4" t="s">
        <v>84</v>
      </c>
    </row>
    <row r="2" spans="1:3" x14ac:dyDescent="0.2">
      <c r="A2" t="s">
        <v>79</v>
      </c>
    </row>
    <row r="6" spans="1:3" x14ac:dyDescent="0.2">
      <c r="A6" s="9" t="s">
        <v>14</v>
      </c>
      <c r="B6" s="6">
        <v>-14.422659466384101</v>
      </c>
      <c r="C6">
        <f t="shared" ref="C6:C38" si="0">RANK(B6,$B$6:$B$38,0)</f>
        <v>33</v>
      </c>
    </row>
    <row r="7" spans="1:3" x14ac:dyDescent="0.2">
      <c r="A7" s="9" t="s">
        <v>30</v>
      </c>
      <c r="B7" s="6">
        <v>-4.9860404854487799</v>
      </c>
      <c r="C7">
        <f t="shared" si="0"/>
        <v>32</v>
      </c>
    </row>
    <row r="8" spans="1:3" x14ac:dyDescent="0.2">
      <c r="A8" s="9" t="s">
        <v>9</v>
      </c>
      <c r="B8" s="6">
        <v>-4.8588592973124802</v>
      </c>
      <c r="C8">
        <f t="shared" si="0"/>
        <v>31</v>
      </c>
    </row>
    <row r="9" spans="1:3" x14ac:dyDescent="0.2">
      <c r="A9" s="9" t="s">
        <v>37</v>
      </c>
      <c r="B9" s="6">
        <v>-3.4570091827481</v>
      </c>
      <c r="C9">
        <f t="shared" si="0"/>
        <v>30</v>
      </c>
    </row>
    <row r="10" spans="1:3" x14ac:dyDescent="0.2">
      <c r="A10" s="9" t="s">
        <v>26</v>
      </c>
      <c r="B10" s="6">
        <v>-2.5914969506020502</v>
      </c>
      <c r="C10">
        <f t="shared" si="0"/>
        <v>29</v>
      </c>
    </row>
    <row r="11" spans="1:3" x14ac:dyDescent="0.2">
      <c r="A11" s="9" t="s">
        <v>7</v>
      </c>
      <c r="B11" s="6">
        <v>-0.38876376864891399</v>
      </c>
      <c r="C11">
        <f t="shared" si="0"/>
        <v>28</v>
      </c>
    </row>
    <row r="12" spans="1:3" x14ac:dyDescent="0.2">
      <c r="A12" s="9" t="s">
        <v>31</v>
      </c>
      <c r="B12" s="6">
        <v>0.279390698431286</v>
      </c>
      <c r="C12">
        <f t="shared" si="0"/>
        <v>27</v>
      </c>
    </row>
    <row r="13" spans="1:3" x14ac:dyDescent="0.2">
      <c r="A13" s="9" t="s">
        <v>40</v>
      </c>
      <c r="B13" s="6">
        <v>0.45144941729495303</v>
      </c>
      <c r="C13">
        <f t="shared" si="0"/>
        <v>26</v>
      </c>
    </row>
    <row r="14" spans="1:3" x14ac:dyDescent="0.2">
      <c r="A14" s="9" t="s">
        <v>17</v>
      </c>
      <c r="B14" s="6">
        <v>0.54849715838403801</v>
      </c>
      <c r="C14">
        <f t="shared" si="0"/>
        <v>25</v>
      </c>
    </row>
    <row r="15" spans="1:3" x14ac:dyDescent="0.2">
      <c r="A15" s="9" t="s">
        <v>19</v>
      </c>
      <c r="B15" s="6">
        <v>0.60024270685777004</v>
      </c>
      <c r="C15">
        <f t="shared" si="0"/>
        <v>24</v>
      </c>
    </row>
    <row r="16" spans="1:3" x14ac:dyDescent="0.2">
      <c r="A16" s="9" t="s">
        <v>20</v>
      </c>
      <c r="B16" s="6">
        <v>0.97616185461191696</v>
      </c>
      <c r="C16">
        <f t="shared" si="0"/>
        <v>23</v>
      </c>
    </row>
    <row r="17" spans="1:3" x14ac:dyDescent="0.2">
      <c r="A17" s="9" t="s">
        <v>27</v>
      </c>
      <c r="B17" s="6">
        <v>1.8240605424037</v>
      </c>
      <c r="C17">
        <f t="shared" si="0"/>
        <v>22</v>
      </c>
    </row>
    <row r="18" spans="1:3" x14ac:dyDescent="0.2">
      <c r="A18" s="9" t="s">
        <v>25</v>
      </c>
      <c r="B18" s="6">
        <v>1.8865637237738</v>
      </c>
      <c r="C18">
        <f t="shared" si="0"/>
        <v>21</v>
      </c>
    </row>
    <row r="19" spans="1:3" x14ac:dyDescent="0.2">
      <c r="A19" s="9" t="s">
        <v>13</v>
      </c>
      <c r="B19" s="6">
        <v>2.3968478198434999</v>
      </c>
      <c r="C19">
        <f t="shared" si="0"/>
        <v>20</v>
      </c>
    </row>
    <row r="20" spans="1:3" x14ac:dyDescent="0.2">
      <c r="A20" s="9" t="s">
        <v>12</v>
      </c>
      <c r="B20" s="6">
        <v>2.80437717456901</v>
      </c>
      <c r="C20">
        <f t="shared" si="0"/>
        <v>19</v>
      </c>
    </row>
    <row r="21" spans="1:3" x14ac:dyDescent="0.2">
      <c r="A21" s="15" t="s">
        <v>33</v>
      </c>
      <c r="B21" s="6">
        <v>2.9580146315433899</v>
      </c>
      <c r="C21">
        <f t="shared" si="0"/>
        <v>18</v>
      </c>
    </row>
    <row r="22" spans="1:3" x14ac:dyDescent="0.2">
      <c r="A22" s="9" t="s">
        <v>11</v>
      </c>
      <c r="B22" s="6">
        <v>3.7367839732050601</v>
      </c>
      <c r="C22">
        <f t="shared" si="0"/>
        <v>17</v>
      </c>
    </row>
    <row r="23" spans="1:3" x14ac:dyDescent="0.2">
      <c r="A23" s="9" t="s">
        <v>39</v>
      </c>
      <c r="B23" s="6">
        <v>4.2592791841439803</v>
      </c>
      <c r="C23">
        <f t="shared" si="0"/>
        <v>16</v>
      </c>
    </row>
    <row r="24" spans="1:3" x14ac:dyDescent="0.2">
      <c r="A24" s="9" t="s">
        <v>29</v>
      </c>
      <c r="B24" s="6">
        <v>4.4221643906189296</v>
      </c>
      <c r="C24">
        <f t="shared" si="0"/>
        <v>15</v>
      </c>
    </row>
    <row r="25" spans="1:3" x14ac:dyDescent="0.2">
      <c r="A25" s="9" t="s">
        <v>38</v>
      </c>
      <c r="B25" s="6">
        <v>4.6944825525832998</v>
      </c>
      <c r="C25">
        <f t="shared" si="0"/>
        <v>14</v>
      </c>
    </row>
    <row r="26" spans="1:3" x14ac:dyDescent="0.2">
      <c r="A26" s="9" t="s">
        <v>22</v>
      </c>
      <c r="B26" s="6">
        <v>4.7074914345476797</v>
      </c>
      <c r="C26">
        <f t="shared" si="0"/>
        <v>13</v>
      </c>
    </row>
    <row r="27" spans="1:3" x14ac:dyDescent="0.2">
      <c r="A27" s="9" t="s">
        <v>8</v>
      </c>
      <c r="B27" s="6">
        <v>4.7083472963511204</v>
      </c>
      <c r="C27">
        <f t="shared" si="0"/>
        <v>12</v>
      </c>
    </row>
    <row r="28" spans="1:3" x14ac:dyDescent="0.2">
      <c r="A28" s="9" t="s">
        <v>32</v>
      </c>
      <c r="B28" s="6">
        <v>5.0750453428011202</v>
      </c>
      <c r="C28">
        <f t="shared" si="0"/>
        <v>11</v>
      </c>
    </row>
    <row r="29" spans="1:3" x14ac:dyDescent="0.2">
      <c r="A29" s="9" t="s">
        <v>34</v>
      </c>
      <c r="B29" s="6">
        <v>6.7393328047874199</v>
      </c>
      <c r="C29">
        <f t="shared" si="0"/>
        <v>10</v>
      </c>
    </row>
    <row r="30" spans="1:3" x14ac:dyDescent="0.2">
      <c r="A30" s="9" t="s">
        <v>15</v>
      </c>
      <c r="B30" s="6">
        <v>6.8825655121046596</v>
      </c>
      <c r="C30">
        <f t="shared" si="0"/>
        <v>9</v>
      </c>
    </row>
    <row r="31" spans="1:3" x14ac:dyDescent="0.2">
      <c r="A31" s="9" t="s">
        <v>23</v>
      </c>
      <c r="B31" s="6">
        <v>7.4570206075753198</v>
      </c>
      <c r="C31">
        <f t="shared" si="0"/>
        <v>8</v>
      </c>
    </row>
    <row r="32" spans="1:3" x14ac:dyDescent="0.2">
      <c r="A32" s="9" t="s">
        <v>28</v>
      </c>
      <c r="B32" s="6">
        <v>7.9974875543238104</v>
      </c>
      <c r="C32">
        <f t="shared" si="0"/>
        <v>7</v>
      </c>
    </row>
    <row r="33" spans="1:3" x14ac:dyDescent="0.2">
      <c r="A33" s="9" t="s">
        <v>18</v>
      </c>
      <c r="B33" s="6">
        <v>8.0437812138221894</v>
      </c>
      <c r="C33">
        <f t="shared" si="0"/>
        <v>6</v>
      </c>
    </row>
    <row r="34" spans="1:3" x14ac:dyDescent="0.2">
      <c r="A34" s="9" t="s">
        <v>10</v>
      </c>
      <c r="B34" s="6">
        <v>11.053951609500899</v>
      </c>
      <c r="C34">
        <f t="shared" si="0"/>
        <v>5</v>
      </c>
    </row>
    <row r="35" spans="1:3" x14ac:dyDescent="0.2">
      <c r="A35" s="9" t="s">
        <v>36</v>
      </c>
      <c r="B35" s="6">
        <v>11.850898548722499</v>
      </c>
      <c r="C35">
        <f t="shared" si="0"/>
        <v>4</v>
      </c>
    </row>
    <row r="36" spans="1:3" x14ac:dyDescent="0.2">
      <c r="A36" s="9" t="s">
        <v>24</v>
      </c>
      <c r="B36" s="6">
        <v>15.098105371677599</v>
      </c>
      <c r="C36">
        <f t="shared" si="0"/>
        <v>3</v>
      </c>
    </row>
    <row r="37" spans="1:3" x14ac:dyDescent="0.2">
      <c r="A37" s="9" t="s">
        <v>21</v>
      </c>
      <c r="B37" s="6">
        <v>26.371509125517601</v>
      </c>
      <c r="C37">
        <f t="shared" si="0"/>
        <v>2</v>
      </c>
    </row>
    <row r="38" spans="1:3" x14ac:dyDescent="0.2">
      <c r="A38" s="9" t="s">
        <v>35</v>
      </c>
      <c r="B38" s="6">
        <v>31.676861352103</v>
      </c>
      <c r="C38">
        <f t="shared" si="0"/>
        <v>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D29"/>
  <sheetViews>
    <sheetView workbookViewId="0">
      <selection sqref="A1:A2"/>
    </sheetView>
  </sheetViews>
  <sheetFormatPr baseColWidth="10" defaultRowHeight="12.75" x14ac:dyDescent="0.2"/>
  <sheetData>
    <row r="1" spans="1:4" x14ac:dyDescent="0.2">
      <c r="A1" s="4" t="s">
        <v>85</v>
      </c>
    </row>
    <row r="2" spans="1:4" x14ac:dyDescent="0.2">
      <c r="A2" t="s">
        <v>79</v>
      </c>
    </row>
    <row r="5" spans="1:4" ht="25.5" x14ac:dyDescent="0.2">
      <c r="A5" s="12"/>
      <c r="B5" s="12"/>
      <c r="C5" s="5" t="s">
        <v>41</v>
      </c>
      <c r="D5" s="12" t="s">
        <v>42</v>
      </c>
    </row>
    <row r="6" spans="1:4" x14ac:dyDescent="0.2">
      <c r="A6" s="211">
        <v>2013</v>
      </c>
      <c r="B6" s="5" t="s">
        <v>3</v>
      </c>
      <c r="C6" s="6">
        <v>-0.88329990580075401</v>
      </c>
      <c r="D6" s="6">
        <v>-4.7450249862024001E-2</v>
      </c>
    </row>
    <row r="7" spans="1:4" x14ac:dyDescent="0.2">
      <c r="A7" s="211"/>
      <c r="B7" s="5" t="s">
        <v>4</v>
      </c>
      <c r="C7" s="6">
        <v>0.15794566768443</v>
      </c>
      <c r="D7" s="6">
        <v>2.9817702633469501</v>
      </c>
    </row>
    <row r="8" spans="1:4" x14ac:dyDescent="0.2">
      <c r="A8" s="211"/>
      <c r="B8" s="5" t="s">
        <v>5</v>
      </c>
      <c r="C8" s="6">
        <v>-0.88352315175127705</v>
      </c>
      <c r="D8" s="6">
        <v>3.4851502679214699</v>
      </c>
    </row>
    <row r="9" spans="1:4" x14ac:dyDescent="0.2">
      <c r="A9" s="211"/>
      <c r="B9" s="5" t="s">
        <v>6</v>
      </c>
      <c r="C9" s="6">
        <v>0.70494148515514599</v>
      </c>
      <c r="D9" s="6">
        <v>5.7819229603346702</v>
      </c>
    </row>
    <row r="10" spans="1:4" x14ac:dyDescent="0.2">
      <c r="A10" s="211">
        <v>2014</v>
      </c>
      <c r="B10" s="5" t="s">
        <v>3</v>
      </c>
      <c r="C10" s="6">
        <v>2.4705445195856202</v>
      </c>
      <c r="D10" s="6">
        <v>6.2303054172914196</v>
      </c>
    </row>
    <row r="11" spans="1:4" x14ac:dyDescent="0.2">
      <c r="A11" s="211"/>
      <c r="B11" s="5" t="s">
        <v>4</v>
      </c>
      <c r="C11" s="6">
        <v>2.2559628519720301</v>
      </c>
      <c r="D11" s="6">
        <v>9.5027357392705891</v>
      </c>
    </row>
    <row r="12" spans="1:4" x14ac:dyDescent="0.2">
      <c r="A12" s="211"/>
      <c r="B12" s="5" t="s">
        <v>5</v>
      </c>
      <c r="C12" s="6">
        <v>2.6566216858084699</v>
      </c>
      <c r="D12" s="6">
        <v>5.9299094700680799</v>
      </c>
    </row>
    <row r="13" spans="1:4" x14ac:dyDescent="0.2">
      <c r="A13" s="211"/>
      <c r="B13" s="5" t="s">
        <v>6</v>
      </c>
      <c r="C13" s="6">
        <v>2.9297277546117599</v>
      </c>
      <c r="D13" s="6">
        <v>7.6753483169188597</v>
      </c>
    </row>
    <row r="14" spans="1:4" x14ac:dyDescent="0.2">
      <c r="A14" s="211">
        <v>2015</v>
      </c>
      <c r="B14" s="5" t="s">
        <v>3</v>
      </c>
      <c r="C14" s="6">
        <v>1.6652732125221199</v>
      </c>
      <c r="D14" s="6">
        <v>6.9367770611045598</v>
      </c>
    </row>
    <row r="15" spans="1:4" x14ac:dyDescent="0.2">
      <c r="A15" s="211"/>
      <c r="B15" s="5" t="s">
        <v>4</v>
      </c>
      <c r="C15" s="6">
        <v>0.47155428137668298</v>
      </c>
      <c r="D15" s="6">
        <v>3.8028706987929399</v>
      </c>
    </row>
    <row r="16" spans="1:4" x14ac:dyDescent="0.2">
      <c r="A16" s="211"/>
      <c r="B16" s="5" t="s">
        <v>5</v>
      </c>
      <c r="C16" s="6">
        <v>2.7235250628950798</v>
      </c>
      <c r="D16" s="6">
        <v>12.2609022382488</v>
      </c>
    </row>
    <row r="17" spans="1:4" x14ac:dyDescent="0.2">
      <c r="A17" s="211"/>
      <c r="B17" s="5" t="s">
        <v>6</v>
      </c>
      <c r="C17" s="6">
        <v>0.101911783572376</v>
      </c>
      <c r="D17" s="6">
        <v>3.0943341453079798</v>
      </c>
    </row>
    <row r="18" spans="1:4" x14ac:dyDescent="0.2">
      <c r="A18" s="211">
        <v>2016</v>
      </c>
      <c r="B18" s="5" t="s">
        <v>3</v>
      </c>
      <c r="C18" s="6">
        <v>1.0742601978686701</v>
      </c>
      <c r="D18" s="6">
        <v>4.9070409302749898</v>
      </c>
    </row>
    <row r="19" spans="1:4" x14ac:dyDescent="0.2">
      <c r="A19" s="211"/>
      <c r="B19" s="5" t="s">
        <v>4</v>
      </c>
      <c r="C19" s="6">
        <v>1.5165240178344099</v>
      </c>
      <c r="D19" s="6">
        <v>5.1177790456205203</v>
      </c>
    </row>
    <row r="20" spans="1:4" x14ac:dyDescent="0.2">
      <c r="A20" s="211"/>
      <c r="B20" s="5" t="s">
        <v>5</v>
      </c>
      <c r="C20" s="6">
        <v>-1.27202875083202</v>
      </c>
      <c r="D20" s="6">
        <v>-2.5219661351587299</v>
      </c>
    </row>
    <row r="21" spans="1:4" x14ac:dyDescent="0.2">
      <c r="A21" s="211"/>
      <c r="B21" s="5" t="s">
        <v>6</v>
      </c>
      <c r="C21" s="6">
        <v>0.37243857448994799</v>
      </c>
      <c r="D21" s="6">
        <v>2.3548124044213701</v>
      </c>
    </row>
    <row r="22" spans="1:4" x14ac:dyDescent="0.2">
      <c r="A22" s="211">
        <v>2017</v>
      </c>
      <c r="B22" s="5" t="s">
        <v>3</v>
      </c>
      <c r="C22" s="6">
        <v>1.17477264098072</v>
      </c>
      <c r="D22" s="6">
        <v>3.4213049853584199</v>
      </c>
    </row>
    <row r="23" spans="1:4" x14ac:dyDescent="0.2">
      <c r="A23" s="211"/>
      <c r="B23" s="5" t="s">
        <v>4</v>
      </c>
      <c r="C23" s="6">
        <v>-1.0917644342873101</v>
      </c>
      <c r="D23" s="6">
        <v>1.3947207307359699</v>
      </c>
    </row>
    <row r="24" spans="1:4" x14ac:dyDescent="0.2">
      <c r="A24" s="211"/>
      <c r="B24" s="5" t="s">
        <v>5</v>
      </c>
      <c r="C24" s="6">
        <v>-0.52057930167993105</v>
      </c>
      <c r="D24" s="6">
        <v>3.4472457354925701</v>
      </c>
    </row>
    <row r="25" spans="1:4" x14ac:dyDescent="0.2">
      <c r="A25" s="211"/>
      <c r="B25" s="5" t="s">
        <v>6</v>
      </c>
      <c r="C25" s="6">
        <v>-0.83560327931275002</v>
      </c>
      <c r="D25" s="6">
        <v>2.2037247074117099</v>
      </c>
    </row>
    <row r="26" spans="1:4" x14ac:dyDescent="0.2">
      <c r="A26" s="211">
        <v>2018</v>
      </c>
      <c r="B26" s="5" t="s">
        <v>3</v>
      </c>
      <c r="C26" s="6">
        <v>-0.87214848362030795</v>
      </c>
      <c r="D26" s="6">
        <v>2.8963094590154301</v>
      </c>
    </row>
    <row r="27" spans="1:4" x14ac:dyDescent="0.2">
      <c r="A27" s="211"/>
      <c r="B27" s="5" t="s">
        <v>4</v>
      </c>
      <c r="C27" s="6">
        <v>1.3258229854875201</v>
      </c>
      <c r="D27" s="6">
        <v>1.8232001457664599</v>
      </c>
    </row>
    <row r="28" spans="1:4" x14ac:dyDescent="0.2">
      <c r="A28" s="211"/>
      <c r="B28" s="5" t="s">
        <v>5</v>
      </c>
      <c r="C28" s="6">
        <v>1.1102102761199699</v>
      </c>
      <c r="D28" s="6">
        <v>2.4632024241838901</v>
      </c>
    </row>
    <row r="29" spans="1:4" x14ac:dyDescent="0.2">
      <c r="A29" s="211"/>
      <c r="B29" s="5" t="s">
        <v>6</v>
      </c>
      <c r="C29" s="6">
        <v>-0.90194307468202295</v>
      </c>
      <c r="D29" s="6">
        <v>3.3179248050127401</v>
      </c>
    </row>
  </sheetData>
  <mergeCells count="6">
    <mergeCell ref="A26:A29"/>
    <mergeCell ref="A6:A9"/>
    <mergeCell ref="A10:A13"/>
    <mergeCell ref="A14:A17"/>
    <mergeCell ref="A18:A21"/>
    <mergeCell ref="A22:A2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C39"/>
  <sheetViews>
    <sheetView workbookViewId="0">
      <selection sqref="A1:A2"/>
    </sheetView>
  </sheetViews>
  <sheetFormatPr baseColWidth="10" defaultRowHeight="12.75" x14ac:dyDescent="0.2"/>
  <sheetData>
    <row r="1" spans="1:3" x14ac:dyDescent="0.2">
      <c r="A1" s="4" t="s">
        <v>86</v>
      </c>
    </row>
    <row r="2" spans="1:3" x14ac:dyDescent="0.2">
      <c r="A2" t="s">
        <v>79</v>
      </c>
    </row>
    <row r="7" spans="1:3" x14ac:dyDescent="0.2">
      <c r="A7" s="9" t="s">
        <v>8</v>
      </c>
      <c r="B7" s="6">
        <v>-16.444465380347701</v>
      </c>
      <c r="C7" s="12">
        <f t="shared" ref="C7:C23" si="0">RANK(B7,B7:B39,0)</f>
        <v>33</v>
      </c>
    </row>
    <row r="8" spans="1:3" x14ac:dyDescent="0.2">
      <c r="A8" s="9" t="s">
        <v>10</v>
      </c>
      <c r="B8" s="6">
        <v>-13.6126802739534</v>
      </c>
      <c r="C8" s="12">
        <f t="shared" si="0"/>
        <v>32</v>
      </c>
    </row>
    <row r="9" spans="1:3" x14ac:dyDescent="0.2">
      <c r="A9" s="9" t="s">
        <v>14</v>
      </c>
      <c r="B9" s="6">
        <v>-9.2665123085999994</v>
      </c>
      <c r="C9" s="12">
        <f t="shared" si="0"/>
        <v>31</v>
      </c>
    </row>
    <row r="10" spans="1:3" x14ac:dyDescent="0.2">
      <c r="A10" s="9" t="s">
        <v>43</v>
      </c>
      <c r="B10" s="6">
        <v>-9.18971795082639</v>
      </c>
      <c r="C10" s="12">
        <f t="shared" si="0"/>
        <v>30</v>
      </c>
    </row>
    <row r="11" spans="1:3" x14ac:dyDescent="0.2">
      <c r="A11" s="9" t="s">
        <v>27</v>
      </c>
      <c r="B11" s="6">
        <v>-8.7300637928564395</v>
      </c>
      <c r="C11" s="12">
        <f t="shared" si="0"/>
        <v>29</v>
      </c>
    </row>
    <row r="12" spans="1:3" x14ac:dyDescent="0.2">
      <c r="A12" s="9" t="s">
        <v>20</v>
      </c>
      <c r="B12" s="6">
        <v>-6.67036161446575</v>
      </c>
      <c r="C12" s="12">
        <f t="shared" si="0"/>
        <v>28</v>
      </c>
    </row>
    <row r="13" spans="1:3" x14ac:dyDescent="0.2">
      <c r="A13" s="9" t="s">
        <v>18</v>
      </c>
      <c r="B13" s="6">
        <v>-6.3780228203473097</v>
      </c>
      <c r="C13" s="12">
        <f t="shared" si="0"/>
        <v>27</v>
      </c>
    </row>
    <row r="14" spans="1:3" x14ac:dyDescent="0.2">
      <c r="A14" s="9" t="s">
        <v>24</v>
      </c>
      <c r="B14" s="6">
        <v>-6.3053670591726698</v>
      </c>
      <c r="C14" s="12">
        <f t="shared" si="0"/>
        <v>26</v>
      </c>
    </row>
    <row r="15" spans="1:3" x14ac:dyDescent="0.2">
      <c r="A15" s="9" t="s">
        <v>12</v>
      </c>
      <c r="B15" s="6">
        <v>-5.2691630222854497</v>
      </c>
      <c r="C15" s="12">
        <f t="shared" si="0"/>
        <v>25</v>
      </c>
    </row>
    <row r="16" spans="1:3" x14ac:dyDescent="0.2">
      <c r="A16" s="9" t="s">
        <v>29</v>
      </c>
      <c r="B16" s="6">
        <v>-4.0461791841396497</v>
      </c>
      <c r="C16" s="12">
        <f t="shared" si="0"/>
        <v>24</v>
      </c>
    </row>
    <row r="17" spans="1:3" x14ac:dyDescent="0.2">
      <c r="A17" s="9" t="s">
        <v>17</v>
      </c>
      <c r="B17" s="6">
        <v>-3.6879108856007998</v>
      </c>
      <c r="C17" s="12">
        <f t="shared" si="0"/>
        <v>23</v>
      </c>
    </row>
    <row r="18" spans="1:3" x14ac:dyDescent="0.2">
      <c r="A18" s="9" t="s">
        <v>23</v>
      </c>
      <c r="B18" s="6">
        <v>-2.6026432034487801</v>
      </c>
      <c r="C18" s="12">
        <f t="shared" si="0"/>
        <v>22</v>
      </c>
    </row>
    <row r="19" spans="1:3" x14ac:dyDescent="0.2">
      <c r="A19" s="9" t="s">
        <v>15</v>
      </c>
      <c r="B19" s="6">
        <v>-2.0153528442919701</v>
      </c>
      <c r="C19" s="12">
        <f t="shared" si="0"/>
        <v>21</v>
      </c>
    </row>
    <row r="20" spans="1:3" x14ac:dyDescent="0.2">
      <c r="A20" s="9" t="s">
        <v>13</v>
      </c>
      <c r="B20" s="6">
        <v>-1.10748789141435</v>
      </c>
      <c r="C20" s="12">
        <f t="shared" si="0"/>
        <v>20</v>
      </c>
    </row>
    <row r="21" spans="1:3" x14ac:dyDescent="0.2">
      <c r="A21" s="12" t="s">
        <v>33</v>
      </c>
      <c r="B21" s="6">
        <v>-0.90194307468202295</v>
      </c>
      <c r="C21" s="12">
        <f t="shared" si="0"/>
        <v>19</v>
      </c>
    </row>
    <row r="22" spans="1:3" x14ac:dyDescent="0.2">
      <c r="A22" s="9" t="s">
        <v>39</v>
      </c>
      <c r="B22" s="6">
        <v>9.8576599097128806E-2</v>
      </c>
      <c r="C22" s="12">
        <f t="shared" si="0"/>
        <v>18</v>
      </c>
    </row>
    <row r="23" spans="1:3" x14ac:dyDescent="0.2">
      <c r="A23" s="9" t="s">
        <v>19</v>
      </c>
      <c r="B23" s="6">
        <v>0.30709145730970999</v>
      </c>
      <c r="C23" s="12">
        <f t="shared" si="0"/>
        <v>17</v>
      </c>
    </row>
    <row r="24" spans="1:3" x14ac:dyDescent="0.2">
      <c r="A24" s="9" t="s">
        <v>21</v>
      </c>
      <c r="B24" s="6">
        <v>0.56274413344633001</v>
      </c>
      <c r="C24" s="12">
        <f>RANK(B24,B24:B55,0)</f>
        <v>16</v>
      </c>
    </row>
    <row r="25" spans="1:3" x14ac:dyDescent="0.2">
      <c r="A25" s="9" t="s">
        <v>30</v>
      </c>
      <c r="B25" s="6">
        <v>0.67688459357440001</v>
      </c>
      <c r="C25" s="12">
        <f>RANK(B25,B25:B55,0)</f>
        <v>15</v>
      </c>
    </row>
    <row r="26" spans="1:3" x14ac:dyDescent="0.2">
      <c r="A26" s="9" t="s">
        <v>22</v>
      </c>
      <c r="B26" s="6">
        <v>1.384951987053</v>
      </c>
      <c r="C26" s="12">
        <f>RANK(B26,B26:B55,0)</f>
        <v>14</v>
      </c>
    </row>
    <row r="27" spans="1:3" x14ac:dyDescent="0.2">
      <c r="A27" s="9" t="s">
        <v>31</v>
      </c>
      <c r="B27" s="6">
        <v>1.5124945332113799</v>
      </c>
      <c r="C27" s="12">
        <f>RANK(B27,B27:B55,0)</f>
        <v>13</v>
      </c>
    </row>
    <row r="28" spans="1:3" x14ac:dyDescent="0.2">
      <c r="A28" s="9" t="s">
        <v>9</v>
      </c>
      <c r="B28" s="6">
        <v>2.03473822389893</v>
      </c>
      <c r="C28" s="12">
        <f>RANK(B28,B28:B55,0)</f>
        <v>12</v>
      </c>
    </row>
    <row r="29" spans="1:3" x14ac:dyDescent="0.2">
      <c r="A29" s="9" t="s">
        <v>36</v>
      </c>
      <c r="B29" s="6">
        <v>2.34304265673499</v>
      </c>
      <c r="C29" s="12">
        <f>RANK(B29,B29:B55,0)</f>
        <v>11</v>
      </c>
    </row>
    <row r="30" spans="1:3" x14ac:dyDescent="0.2">
      <c r="A30" s="9" t="s">
        <v>26</v>
      </c>
      <c r="B30" s="6">
        <v>2.50295604572027</v>
      </c>
      <c r="C30" s="12">
        <f>RANK(B30,B30:B55,0)</f>
        <v>10</v>
      </c>
    </row>
    <row r="31" spans="1:3" x14ac:dyDescent="0.2">
      <c r="A31" s="9" t="s">
        <v>28</v>
      </c>
      <c r="B31" s="6">
        <v>3.3179248050127401</v>
      </c>
      <c r="C31" s="12">
        <f>RANK(B31,B31:B55,0)</f>
        <v>9</v>
      </c>
    </row>
    <row r="32" spans="1:3" x14ac:dyDescent="0.2">
      <c r="A32" s="9" t="s">
        <v>35</v>
      </c>
      <c r="B32" s="6">
        <v>3.4512496797515002</v>
      </c>
      <c r="C32" s="12">
        <f>RANK(B32,B32:B55,0)</f>
        <v>8</v>
      </c>
    </row>
    <row r="33" spans="1:3" x14ac:dyDescent="0.2">
      <c r="A33" s="9" t="s">
        <v>32</v>
      </c>
      <c r="B33" s="6">
        <v>4.6001775713082402</v>
      </c>
      <c r="C33" s="12">
        <f>RANK(B33,B33:B55,0)</f>
        <v>7</v>
      </c>
    </row>
    <row r="34" spans="1:3" x14ac:dyDescent="0.2">
      <c r="A34" s="9" t="s">
        <v>38</v>
      </c>
      <c r="B34" s="6">
        <v>5.1248384251654899</v>
      </c>
      <c r="C34" s="12">
        <f>RANK(B34,B34:B55,0)</f>
        <v>6</v>
      </c>
    </row>
    <row r="35" spans="1:3" x14ac:dyDescent="0.2">
      <c r="A35" s="9" t="s">
        <v>25</v>
      </c>
      <c r="B35" s="6">
        <v>6.1523222090822998</v>
      </c>
      <c r="C35" s="12">
        <f>RANK(B35,B35:B55,0)</f>
        <v>5</v>
      </c>
    </row>
    <row r="36" spans="1:3" x14ac:dyDescent="0.2">
      <c r="A36" s="9" t="s">
        <v>37</v>
      </c>
      <c r="B36" s="6">
        <v>6.4731198244987702</v>
      </c>
      <c r="C36" s="12">
        <f>RANK(B36,B36:B55,0)</f>
        <v>4</v>
      </c>
    </row>
    <row r="37" spans="1:3" x14ac:dyDescent="0.2">
      <c r="A37" s="9" t="s">
        <v>7</v>
      </c>
      <c r="B37" s="6">
        <v>9.0993755504396496</v>
      </c>
      <c r="C37" s="12">
        <f>RANK(B37,B37:B55,0)</f>
        <v>3</v>
      </c>
    </row>
    <row r="38" spans="1:3" x14ac:dyDescent="0.2">
      <c r="A38" s="9" t="s">
        <v>34</v>
      </c>
      <c r="B38" s="6">
        <v>10.9659798666718</v>
      </c>
      <c r="C38" s="12">
        <f>RANK(B38,B38:B55,0)</f>
        <v>2</v>
      </c>
    </row>
    <row r="39" spans="1:3" x14ac:dyDescent="0.2">
      <c r="A39" s="9" t="s">
        <v>11</v>
      </c>
      <c r="B39" s="6">
        <v>20.749426227156199</v>
      </c>
      <c r="C39" s="12">
        <f>RANK(B39,B39:B55,0)</f>
        <v>1</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29"/>
  <sheetViews>
    <sheetView workbookViewId="0">
      <selection sqref="A1:A2"/>
    </sheetView>
  </sheetViews>
  <sheetFormatPr baseColWidth="10" defaultRowHeight="12.75" x14ac:dyDescent="0.2"/>
  <sheetData>
    <row r="1" spans="1:4" x14ac:dyDescent="0.2">
      <c r="A1" s="4" t="s">
        <v>87</v>
      </c>
    </row>
    <row r="2" spans="1:4" x14ac:dyDescent="0.2">
      <c r="A2" t="s">
        <v>79</v>
      </c>
    </row>
    <row r="5" spans="1:4" ht="25.5" x14ac:dyDescent="0.2">
      <c r="A5" s="12"/>
      <c r="B5" s="12"/>
      <c r="C5" s="5" t="s">
        <v>41</v>
      </c>
      <c r="D5" s="12" t="s">
        <v>42</v>
      </c>
    </row>
    <row r="6" spans="1:4" x14ac:dyDescent="0.2">
      <c r="A6" s="211">
        <v>2013</v>
      </c>
      <c r="B6" s="5" t="s">
        <v>3</v>
      </c>
      <c r="C6" s="6">
        <v>1.5374385750703099</v>
      </c>
      <c r="D6" s="6">
        <v>2.3914922324900898</v>
      </c>
    </row>
    <row r="7" spans="1:4" x14ac:dyDescent="0.2">
      <c r="A7" s="211"/>
      <c r="B7" s="5" t="s">
        <v>4</v>
      </c>
      <c r="C7" s="6">
        <v>3.0748738308979302</v>
      </c>
      <c r="D7" s="6">
        <v>5.6983378425179003</v>
      </c>
    </row>
    <row r="8" spans="1:4" x14ac:dyDescent="0.2">
      <c r="A8" s="211"/>
      <c r="B8" s="5" t="s">
        <v>5</v>
      </c>
      <c r="C8" s="6">
        <v>2.74717770423069</v>
      </c>
      <c r="D8" s="6">
        <v>1.22080852313849</v>
      </c>
    </row>
    <row r="9" spans="1:4" x14ac:dyDescent="0.2">
      <c r="A9" s="211"/>
      <c r="B9" s="5" t="s">
        <v>6</v>
      </c>
      <c r="C9" s="6">
        <v>1.37044706338065</v>
      </c>
      <c r="D9" s="6">
        <v>-0.30879854008304602</v>
      </c>
    </row>
    <row r="10" spans="1:4" x14ac:dyDescent="0.2">
      <c r="A10" s="211">
        <v>2014</v>
      </c>
      <c r="B10" s="5" t="s">
        <v>3</v>
      </c>
      <c r="C10" s="6">
        <v>2.3896059908270599</v>
      </c>
      <c r="D10" s="6">
        <v>0.13792442653590301</v>
      </c>
    </row>
    <row r="11" spans="1:4" x14ac:dyDescent="0.2">
      <c r="A11" s="211"/>
      <c r="B11" s="5" t="s">
        <v>4</v>
      </c>
      <c r="C11" s="6">
        <v>2.1038433197880102</v>
      </c>
      <c r="D11" s="6">
        <v>0.34050864677131198</v>
      </c>
    </row>
    <row r="12" spans="1:4" x14ac:dyDescent="0.2">
      <c r="A12" s="211"/>
      <c r="B12" s="5" t="s">
        <v>5</v>
      </c>
      <c r="C12" s="6">
        <v>2.6582135267459499</v>
      </c>
      <c r="D12" s="6">
        <v>4.4519707325295199</v>
      </c>
    </row>
    <row r="13" spans="1:4" x14ac:dyDescent="0.2">
      <c r="A13" s="211"/>
      <c r="B13" s="5" t="s">
        <v>6</v>
      </c>
      <c r="C13" s="6">
        <v>3.4654381768637301</v>
      </c>
      <c r="D13" s="6">
        <v>5.5426215047599099</v>
      </c>
    </row>
    <row r="14" spans="1:4" x14ac:dyDescent="0.2">
      <c r="A14" s="211">
        <v>2015</v>
      </c>
      <c r="B14" s="5" t="s">
        <v>3</v>
      </c>
      <c r="C14" s="6">
        <v>4.3331988651861097</v>
      </c>
      <c r="D14" s="6">
        <v>3.9507479413525899</v>
      </c>
    </row>
    <row r="15" spans="1:4" x14ac:dyDescent="0.2">
      <c r="A15" s="211"/>
      <c r="B15" s="5" t="s">
        <v>4</v>
      </c>
      <c r="C15" s="6">
        <v>4.25763548441466</v>
      </c>
      <c r="D15" s="6">
        <v>5.1052826393836197</v>
      </c>
    </row>
    <row r="16" spans="1:4" x14ac:dyDescent="0.2">
      <c r="A16" s="211"/>
      <c r="B16" s="5" t="s">
        <v>5</v>
      </c>
      <c r="C16" s="6">
        <v>4.6311429622711602</v>
      </c>
      <c r="D16" s="6">
        <v>4.5720925152722902</v>
      </c>
    </row>
    <row r="17" spans="1:4" x14ac:dyDescent="0.2">
      <c r="A17" s="211"/>
      <c r="B17" s="5" t="s">
        <v>6</v>
      </c>
      <c r="C17" s="6">
        <v>3.8050124089256601</v>
      </c>
      <c r="D17" s="6">
        <v>0.19971150949345401</v>
      </c>
    </row>
    <row r="18" spans="1:4" x14ac:dyDescent="0.2">
      <c r="A18" s="211">
        <v>2016</v>
      </c>
      <c r="B18" s="5" t="s">
        <v>3</v>
      </c>
      <c r="C18" s="6">
        <v>3.8024675907128498</v>
      </c>
      <c r="D18" s="6">
        <v>6.6177050818135799</v>
      </c>
    </row>
    <row r="19" spans="1:4" x14ac:dyDescent="0.2">
      <c r="A19" s="211"/>
      <c r="B19" s="5" t="s">
        <v>4</v>
      </c>
      <c r="C19" s="6">
        <v>3.94865704946805</v>
      </c>
      <c r="D19" s="6">
        <v>4.74240177286838</v>
      </c>
    </row>
    <row r="20" spans="1:4" x14ac:dyDescent="0.2">
      <c r="A20" s="211"/>
      <c r="B20" s="5" t="s">
        <v>5</v>
      </c>
      <c r="C20" s="6">
        <v>3.3357514180013799</v>
      </c>
      <c r="D20" s="6">
        <v>6.5209735949205596</v>
      </c>
    </row>
    <row r="21" spans="1:4" x14ac:dyDescent="0.2">
      <c r="A21" s="211"/>
      <c r="B21" s="5" t="s">
        <v>6</v>
      </c>
      <c r="C21" s="6">
        <v>4.3745632863664996</v>
      </c>
      <c r="D21" s="6">
        <v>8.0356290298112292</v>
      </c>
    </row>
    <row r="22" spans="1:4" x14ac:dyDescent="0.2">
      <c r="A22" s="211">
        <v>2017</v>
      </c>
      <c r="B22" s="5" t="s">
        <v>3</v>
      </c>
      <c r="C22" s="6">
        <v>4.3674730584364703</v>
      </c>
      <c r="D22" s="6">
        <v>4.3837626575110002</v>
      </c>
    </row>
    <row r="23" spans="1:4" x14ac:dyDescent="0.2">
      <c r="A23" s="211"/>
      <c r="B23" s="5" t="s">
        <v>4</v>
      </c>
      <c r="C23" s="6">
        <v>3.1367082834696198</v>
      </c>
      <c r="D23" s="6">
        <v>1.1706227616181499</v>
      </c>
    </row>
    <row r="24" spans="1:4" x14ac:dyDescent="0.2">
      <c r="A24" s="211"/>
      <c r="B24" s="5" t="s">
        <v>5</v>
      </c>
      <c r="C24" s="6">
        <v>2.41779252408779</v>
      </c>
      <c r="D24" s="6">
        <v>1.5413958912429799</v>
      </c>
    </row>
    <row r="25" spans="1:4" x14ac:dyDescent="0.2">
      <c r="A25" s="211"/>
      <c r="B25" s="5" t="s">
        <v>6</v>
      </c>
      <c r="C25" s="6">
        <v>2.41802945047833</v>
      </c>
      <c r="D25" s="6">
        <v>2.1091737236570198</v>
      </c>
    </row>
    <row r="26" spans="1:4" x14ac:dyDescent="0.2">
      <c r="A26" s="211">
        <v>2018</v>
      </c>
      <c r="B26" s="5" t="s">
        <v>3</v>
      </c>
      <c r="C26" s="6">
        <v>2.02448170244769</v>
      </c>
      <c r="D26" s="6">
        <v>3.9126050627564601</v>
      </c>
    </row>
    <row r="27" spans="1:4" x14ac:dyDescent="0.2">
      <c r="A27" s="211"/>
      <c r="B27" s="5" t="s">
        <v>4</v>
      </c>
      <c r="C27" s="6">
        <v>3.2429468146616802</v>
      </c>
      <c r="D27" s="6">
        <v>6.4256127362411801</v>
      </c>
    </row>
    <row r="28" spans="1:4" x14ac:dyDescent="0.2">
      <c r="A28" s="211"/>
      <c r="B28" s="5" t="s">
        <v>5</v>
      </c>
      <c r="C28" s="6">
        <v>3.1287519657310998</v>
      </c>
      <c r="D28" s="6">
        <v>2.3775691085399</v>
      </c>
    </row>
    <row r="29" spans="1:4" x14ac:dyDescent="0.2">
      <c r="A29" s="211"/>
      <c r="B29" s="5" t="s">
        <v>6</v>
      </c>
      <c r="C29" s="6">
        <v>2.7155654931912498</v>
      </c>
      <c r="D29" s="6">
        <v>3.27432198645793</v>
      </c>
    </row>
  </sheetData>
  <mergeCells count="6">
    <mergeCell ref="A26:A29"/>
    <mergeCell ref="A6:A9"/>
    <mergeCell ref="A10:A13"/>
    <mergeCell ref="A14:A17"/>
    <mergeCell ref="A18:A21"/>
    <mergeCell ref="A22:A2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C38"/>
  <sheetViews>
    <sheetView workbookViewId="0">
      <selection activeCell="A2" sqref="A2"/>
    </sheetView>
  </sheetViews>
  <sheetFormatPr baseColWidth="10" defaultRowHeight="12.75" x14ac:dyDescent="0.2"/>
  <sheetData>
    <row r="1" spans="1:3" x14ac:dyDescent="0.2">
      <c r="A1" s="4" t="s">
        <v>88</v>
      </c>
    </row>
    <row r="2" spans="1:3" x14ac:dyDescent="0.2">
      <c r="A2" t="s">
        <v>79</v>
      </c>
    </row>
    <row r="6" spans="1:3" x14ac:dyDescent="0.2">
      <c r="A6" s="9" t="s">
        <v>12</v>
      </c>
      <c r="B6" s="6">
        <v>-3.7919704405307302</v>
      </c>
      <c r="C6">
        <f t="shared" ref="C6:C38" si="0">RANK(B6,$B$6:$B$38,0)</f>
        <v>33</v>
      </c>
    </row>
    <row r="7" spans="1:3" x14ac:dyDescent="0.2">
      <c r="A7" s="9" t="s">
        <v>17</v>
      </c>
      <c r="B7" s="6">
        <v>-1.0330772385345199</v>
      </c>
      <c r="C7">
        <f t="shared" si="0"/>
        <v>32</v>
      </c>
    </row>
    <row r="8" spans="1:3" x14ac:dyDescent="0.2">
      <c r="A8" s="9" t="s">
        <v>18</v>
      </c>
      <c r="B8" s="6">
        <v>-0.97398858408126898</v>
      </c>
      <c r="C8">
        <f t="shared" si="0"/>
        <v>31</v>
      </c>
    </row>
    <row r="9" spans="1:3" x14ac:dyDescent="0.2">
      <c r="A9" s="9" t="s">
        <v>8</v>
      </c>
      <c r="B9" s="6">
        <v>-0.91039803578260603</v>
      </c>
      <c r="C9">
        <f t="shared" si="0"/>
        <v>30</v>
      </c>
    </row>
    <row r="10" spans="1:3" x14ac:dyDescent="0.2">
      <c r="A10" s="9" t="s">
        <v>13</v>
      </c>
      <c r="B10" s="6">
        <v>-0.40299906022521298</v>
      </c>
      <c r="C10">
        <f t="shared" si="0"/>
        <v>29</v>
      </c>
    </row>
    <row r="11" spans="1:3" x14ac:dyDescent="0.2">
      <c r="A11" s="9" t="s">
        <v>16</v>
      </c>
      <c r="B11" s="6">
        <v>-0.26708373119210199</v>
      </c>
      <c r="C11">
        <f t="shared" si="0"/>
        <v>28</v>
      </c>
    </row>
    <row r="12" spans="1:3" x14ac:dyDescent="0.2">
      <c r="A12" s="9" t="s">
        <v>26</v>
      </c>
      <c r="B12" s="6">
        <v>0.173321492726799</v>
      </c>
      <c r="C12">
        <f t="shared" si="0"/>
        <v>27</v>
      </c>
    </row>
    <row r="13" spans="1:3" x14ac:dyDescent="0.2">
      <c r="A13" s="9" t="s">
        <v>10</v>
      </c>
      <c r="B13" s="6">
        <v>0.31905641142976998</v>
      </c>
      <c r="C13">
        <f t="shared" si="0"/>
        <v>26</v>
      </c>
    </row>
    <row r="14" spans="1:3" x14ac:dyDescent="0.2">
      <c r="A14" s="9" t="s">
        <v>34</v>
      </c>
      <c r="B14" s="6">
        <v>0.53497506212242696</v>
      </c>
      <c r="C14">
        <f t="shared" si="0"/>
        <v>25</v>
      </c>
    </row>
    <row r="15" spans="1:3" x14ac:dyDescent="0.2">
      <c r="A15" s="9" t="s">
        <v>25</v>
      </c>
      <c r="B15" s="6">
        <v>0.54797748870825602</v>
      </c>
      <c r="C15">
        <f t="shared" si="0"/>
        <v>24</v>
      </c>
    </row>
    <row r="16" spans="1:3" x14ac:dyDescent="0.2">
      <c r="A16" s="9" t="s">
        <v>20</v>
      </c>
      <c r="B16" s="6">
        <v>0.93782371444493196</v>
      </c>
      <c r="C16">
        <f t="shared" si="0"/>
        <v>23</v>
      </c>
    </row>
    <row r="17" spans="1:3" x14ac:dyDescent="0.2">
      <c r="A17" s="9" t="s">
        <v>15</v>
      </c>
      <c r="B17" s="6">
        <v>1.2547287561040199</v>
      </c>
      <c r="C17">
        <f t="shared" si="0"/>
        <v>22</v>
      </c>
    </row>
    <row r="18" spans="1:3" x14ac:dyDescent="0.2">
      <c r="A18" s="9" t="s">
        <v>14</v>
      </c>
      <c r="B18" s="6">
        <v>1.47781461308041</v>
      </c>
      <c r="C18">
        <f t="shared" si="0"/>
        <v>21</v>
      </c>
    </row>
    <row r="19" spans="1:3" x14ac:dyDescent="0.2">
      <c r="A19" s="9" t="s">
        <v>9</v>
      </c>
      <c r="B19" s="6">
        <v>1.54352562416433</v>
      </c>
      <c r="C19">
        <f t="shared" si="0"/>
        <v>20</v>
      </c>
    </row>
    <row r="20" spans="1:3" x14ac:dyDescent="0.2">
      <c r="A20" s="9" t="s">
        <v>31</v>
      </c>
      <c r="B20" s="6">
        <v>1.6943990159645801</v>
      </c>
      <c r="C20">
        <f t="shared" si="0"/>
        <v>19</v>
      </c>
    </row>
    <row r="21" spans="1:3" x14ac:dyDescent="0.2">
      <c r="A21" s="9" t="s">
        <v>29</v>
      </c>
      <c r="B21" s="6">
        <v>2.0169045319699701</v>
      </c>
      <c r="C21">
        <f t="shared" si="0"/>
        <v>18</v>
      </c>
    </row>
    <row r="22" spans="1:3" x14ac:dyDescent="0.2">
      <c r="A22" s="9" t="s">
        <v>30</v>
      </c>
      <c r="B22" s="6">
        <v>2.1467897870262198</v>
      </c>
      <c r="C22">
        <f t="shared" si="0"/>
        <v>17</v>
      </c>
    </row>
    <row r="23" spans="1:3" x14ac:dyDescent="0.2">
      <c r="A23" s="9" t="s">
        <v>38</v>
      </c>
      <c r="B23" s="6">
        <v>2.2052672184294799</v>
      </c>
      <c r="C23">
        <f t="shared" si="0"/>
        <v>16</v>
      </c>
    </row>
    <row r="24" spans="1:3" x14ac:dyDescent="0.2">
      <c r="A24" s="9" t="s">
        <v>11</v>
      </c>
      <c r="B24" s="6">
        <v>2.3204240688659898</v>
      </c>
      <c r="C24">
        <f t="shared" si="0"/>
        <v>15</v>
      </c>
    </row>
    <row r="25" spans="1:3" x14ac:dyDescent="0.2">
      <c r="A25" s="9" t="s">
        <v>22</v>
      </c>
      <c r="B25" s="6">
        <v>2.5764793757228999</v>
      </c>
      <c r="C25">
        <f t="shared" si="0"/>
        <v>14</v>
      </c>
    </row>
    <row r="26" spans="1:3" x14ac:dyDescent="0.2">
      <c r="A26" s="12" t="s">
        <v>33</v>
      </c>
      <c r="B26" s="6">
        <v>2.7155654931912498</v>
      </c>
      <c r="C26">
        <f t="shared" si="0"/>
        <v>13</v>
      </c>
    </row>
    <row r="27" spans="1:3" x14ac:dyDescent="0.2">
      <c r="A27" s="9" t="s">
        <v>36</v>
      </c>
      <c r="B27" s="6">
        <v>2.8903595822111998</v>
      </c>
      <c r="C27">
        <f t="shared" si="0"/>
        <v>12</v>
      </c>
    </row>
    <row r="28" spans="1:3" x14ac:dyDescent="0.2">
      <c r="A28" s="9" t="s">
        <v>24</v>
      </c>
      <c r="B28" s="6">
        <v>3.1893600786284799</v>
      </c>
      <c r="C28">
        <f t="shared" si="0"/>
        <v>11</v>
      </c>
    </row>
    <row r="29" spans="1:3" x14ac:dyDescent="0.2">
      <c r="A29" s="9" t="s">
        <v>35</v>
      </c>
      <c r="B29" s="6">
        <v>3.2159844311383101</v>
      </c>
      <c r="C29">
        <f t="shared" si="0"/>
        <v>10</v>
      </c>
    </row>
    <row r="30" spans="1:3" x14ac:dyDescent="0.2">
      <c r="A30" s="9" t="s">
        <v>23</v>
      </c>
      <c r="B30" s="6">
        <v>3.26267287938387</v>
      </c>
      <c r="C30">
        <f t="shared" si="0"/>
        <v>9</v>
      </c>
    </row>
    <row r="31" spans="1:3" x14ac:dyDescent="0.2">
      <c r="A31" s="9" t="s">
        <v>28</v>
      </c>
      <c r="B31" s="6">
        <v>3.27432198645793</v>
      </c>
      <c r="C31">
        <f t="shared" si="0"/>
        <v>8</v>
      </c>
    </row>
    <row r="32" spans="1:3" x14ac:dyDescent="0.2">
      <c r="A32" s="9" t="s">
        <v>32</v>
      </c>
      <c r="B32" s="6">
        <v>3.94564141339362</v>
      </c>
      <c r="C32">
        <f t="shared" si="0"/>
        <v>7</v>
      </c>
    </row>
    <row r="33" spans="1:3" x14ac:dyDescent="0.2">
      <c r="A33" s="9" t="s">
        <v>21</v>
      </c>
      <c r="B33" s="6">
        <v>4.1229277067209296</v>
      </c>
      <c r="C33">
        <f t="shared" si="0"/>
        <v>6</v>
      </c>
    </row>
    <row r="34" spans="1:3" x14ac:dyDescent="0.2">
      <c r="A34" s="9" t="s">
        <v>19</v>
      </c>
      <c r="B34" s="6">
        <v>4.4337399566024898</v>
      </c>
      <c r="C34">
        <f t="shared" si="0"/>
        <v>5</v>
      </c>
    </row>
    <row r="35" spans="1:3" x14ac:dyDescent="0.2">
      <c r="A35" s="9" t="s">
        <v>39</v>
      </c>
      <c r="B35" s="6">
        <v>4.4798867436292902</v>
      </c>
      <c r="C35">
        <f t="shared" si="0"/>
        <v>4</v>
      </c>
    </row>
    <row r="36" spans="1:3" x14ac:dyDescent="0.2">
      <c r="A36" s="9" t="s">
        <v>27</v>
      </c>
      <c r="B36" s="6">
        <v>4.84228220863218</v>
      </c>
      <c r="C36">
        <f t="shared" si="0"/>
        <v>3</v>
      </c>
    </row>
    <row r="37" spans="1:3" x14ac:dyDescent="0.2">
      <c r="A37" s="9" t="s">
        <v>37</v>
      </c>
      <c r="B37" s="6">
        <v>6.0970934044669596</v>
      </c>
      <c r="C37">
        <f t="shared" si="0"/>
        <v>2</v>
      </c>
    </row>
    <row r="38" spans="1:3" x14ac:dyDescent="0.2">
      <c r="A38" s="9" t="s">
        <v>7</v>
      </c>
      <c r="B38" s="6">
        <v>8.8343009763785005</v>
      </c>
      <c r="C38">
        <f t="shared" si="0"/>
        <v>1</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91"/>
  <sheetViews>
    <sheetView workbookViewId="0">
      <selection activeCell="F1" sqref="F1"/>
    </sheetView>
  </sheetViews>
  <sheetFormatPr baseColWidth="10" defaultRowHeight="12.75" x14ac:dyDescent="0.2"/>
  <sheetData>
    <row r="1" spans="1:5" x14ac:dyDescent="0.2">
      <c r="A1" s="4" t="s">
        <v>163</v>
      </c>
    </row>
    <row r="2" spans="1:5" ht="15" x14ac:dyDescent="0.2">
      <c r="A2" s="16" t="s">
        <v>93</v>
      </c>
    </row>
    <row r="3" spans="1:5" ht="15" x14ac:dyDescent="0.2">
      <c r="A3" s="16"/>
    </row>
    <row r="4" spans="1:5" ht="15" x14ac:dyDescent="0.25">
      <c r="A4" t="s">
        <v>94</v>
      </c>
      <c r="D4" t="s">
        <v>95</v>
      </c>
      <c r="E4" s="17" t="s">
        <v>96</v>
      </c>
    </row>
    <row r="5" spans="1:5" x14ac:dyDescent="0.2">
      <c r="A5" t="s">
        <v>97</v>
      </c>
      <c r="B5">
        <v>869430</v>
      </c>
      <c r="C5" s="4"/>
      <c r="D5">
        <v>1998</v>
      </c>
      <c r="E5" s="18">
        <f>B7-B6</f>
        <v>10166</v>
      </c>
    </row>
    <row r="6" spans="1:5" x14ac:dyDescent="0.2">
      <c r="A6" t="s">
        <v>98</v>
      </c>
      <c r="B6">
        <v>876621</v>
      </c>
      <c r="D6">
        <v>1999</v>
      </c>
      <c r="E6" s="18">
        <f>B11-B10</f>
        <v>10492</v>
      </c>
    </row>
    <row r="7" spans="1:5" x14ac:dyDescent="0.2">
      <c r="A7" t="s">
        <v>99</v>
      </c>
      <c r="B7">
        <v>886787</v>
      </c>
      <c r="D7">
        <v>2000</v>
      </c>
      <c r="E7" s="18">
        <f>B15-B14</f>
        <v>5237</v>
      </c>
    </row>
    <row r="8" spans="1:5" x14ac:dyDescent="0.2">
      <c r="D8">
        <v>2001</v>
      </c>
      <c r="E8" s="18">
        <f>B19-B18</f>
        <v>-7330</v>
      </c>
    </row>
    <row r="9" spans="1:5" x14ac:dyDescent="0.2">
      <c r="A9" t="s">
        <v>100</v>
      </c>
      <c r="B9">
        <v>926881</v>
      </c>
      <c r="D9">
        <v>2002</v>
      </c>
      <c r="E9" s="18">
        <f>B23-B22</f>
        <v>-3404</v>
      </c>
    </row>
    <row r="10" spans="1:5" x14ac:dyDescent="0.2">
      <c r="A10" t="s">
        <v>101</v>
      </c>
      <c r="B10">
        <v>936216</v>
      </c>
      <c r="D10">
        <v>2003</v>
      </c>
      <c r="E10" s="18">
        <f>B27-B26</f>
        <v>-529</v>
      </c>
    </row>
    <row r="11" spans="1:5" x14ac:dyDescent="0.2">
      <c r="A11" t="s">
        <v>102</v>
      </c>
      <c r="B11">
        <v>946708</v>
      </c>
      <c r="D11">
        <v>2004</v>
      </c>
      <c r="E11" s="18">
        <f>B31-B30</f>
        <v>10851</v>
      </c>
    </row>
    <row r="12" spans="1:5" x14ac:dyDescent="0.2">
      <c r="D12">
        <v>2005</v>
      </c>
      <c r="E12" s="18">
        <f>B35-B34</f>
        <v>425</v>
      </c>
    </row>
    <row r="13" spans="1:5" x14ac:dyDescent="0.2">
      <c r="A13" t="s">
        <v>103</v>
      </c>
      <c r="B13">
        <v>986809</v>
      </c>
      <c r="D13">
        <v>2006</v>
      </c>
      <c r="E13" s="18">
        <f>B39-B38</f>
        <v>10184</v>
      </c>
    </row>
    <row r="14" spans="1:5" x14ac:dyDescent="0.2">
      <c r="A14" t="s">
        <v>104</v>
      </c>
      <c r="B14">
        <v>995832</v>
      </c>
      <c r="D14">
        <v>2007</v>
      </c>
      <c r="E14" s="18">
        <f>B43-B42</f>
        <v>6177</v>
      </c>
    </row>
    <row r="15" spans="1:5" x14ac:dyDescent="0.2">
      <c r="A15" t="s">
        <v>105</v>
      </c>
      <c r="B15">
        <v>1001069</v>
      </c>
      <c r="D15">
        <v>2008</v>
      </c>
      <c r="E15" s="18">
        <f>B47-B46</f>
        <v>-51</v>
      </c>
    </row>
    <row r="16" spans="1:5" x14ac:dyDescent="0.2">
      <c r="D16">
        <v>2009</v>
      </c>
      <c r="E16" s="18">
        <f>B51-B50</f>
        <v>4090</v>
      </c>
    </row>
    <row r="17" spans="1:5" x14ac:dyDescent="0.2">
      <c r="A17" t="s">
        <v>106</v>
      </c>
      <c r="B17">
        <v>1034052</v>
      </c>
      <c r="D17">
        <v>2010</v>
      </c>
      <c r="E17" s="18">
        <f>B55-B54</f>
        <v>10619</v>
      </c>
    </row>
    <row r="18" spans="1:5" x14ac:dyDescent="0.2">
      <c r="A18" t="s">
        <v>107</v>
      </c>
      <c r="B18">
        <v>1033583</v>
      </c>
      <c r="D18">
        <v>2011</v>
      </c>
      <c r="E18" s="18">
        <f>B59-B58</f>
        <v>7938</v>
      </c>
    </row>
    <row r="19" spans="1:5" x14ac:dyDescent="0.2">
      <c r="A19" t="s">
        <v>108</v>
      </c>
      <c r="B19">
        <v>1026253</v>
      </c>
      <c r="D19">
        <v>2012</v>
      </c>
      <c r="E19" s="18">
        <f>B63-B62</f>
        <v>10898</v>
      </c>
    </row>
    <row r="20" spans="1:5" x14ac:dyDescent="0.2">
      <c r="D20">
        <v>2013</v>
      </c>
      <c r="E20" s="18">
        <f>B67-B66</f>
        <v>7127</v>
      </c>
    </row>
    <row r="21" spans="1:5" x14ac:dyDescent="0.2">
      <c r="A21" t="s">
        <v>109</v>
      </c>
      <c r="B21">
        <v>1011211</v>
      </c>
      <c r="D21">
        <v>2014</v>
      </c>
      <c r="E21" s="18">
        <f>B71-B70</f>
        <v>10840</v>
      </c>
    </row>
    <row r="22" spans="1:5" x14ac:dyDescent="0.2">
      <c r="A22" t="s">
        <v>110</v>
      </c>
      <c r="B22">
        <v>1021306</v>
      </c>
      <c r="D22">
        <v>2015</v>
      </c>
      <c r="E22" s="18">
        <f>B75-B74</f>
        <v>14292</v>
      </c>
    </row>
    <row r="23" spans="1:5" x14ac:dyDescent="0.2">
      <c r="A23" t="s">
        <v>111</v>
      </c>
      <c r="B23">
        <v>1017902</v>
      </c>
      <c r="D23">
        <v>2016</v>
      </c>
      <c r="E23" s="18">
        <f>B79-B78</f>
        <v>6800</v>
      </c>
    </row>
    <row r="24" spans="1:5" x14ac:dyDescent="0.2">
      <c r="D24">
        <v>2017</v>
      </c>
      <c r="E24" s="18">
        <f>B83-B82</f>
        <v>21371</v>
      </c>
    </row>
    <row r="25" spans="1:5" x14ac:dyDescent="0.2">
      <c r="A25" t="s">
        <v>112</v>
      </c>
      <c r="B25">
        <v>1031082</v>
      </c>
      <c r="D25">
        <v>2018</v>
      </c>
      <c r="E25" s="18">
        <f>B87-B86</f>
        <v>5082</v>
      </c>
    </row>
    <row r="26" spans="1:5" x14ac:dyDescent="0.2">
      <c r="A26" t="s">
        <v>113</v>
      </c>
      <c r="B26">
        <v>1034757</v>
      </c>
      <c r="D26">
        <v>2019</v>
      </c>
      <c r="E26" s="18">
        <f>B91-B90</f>
        <v>3911</v>
      </c>
    </row>
    <row r="27" spans="1:5" x14ac:dyDescent="0.2">
      <c r="A27" t="s">
        <v>114</v>
      </c>
      <c r="B27">
        <v>1034228</v>
      </c>
    </row>
    <row r="29" spans="1:5" x14ac:dyDescent="0.2">
      <c r="A29" t="s">
        <v>115</v>
      </c>
      <c r="B29">
        <v>1040993</v>
      </c>
    </row>
    <row r="30" spans="1:5" x14ac:dyDescent="0.2">
      <c r="A30" t="s">
        <v>116</v>
      </c>
      <c r="B30">
        <v>1045612</v>
      </c>
    </row>
    <row r="31" spans="1:5" x14ac:dyDescent="0.2">
      <c r="A31" t="s">
        <v>117</v>
      </c>
      <c r="B31">
        <v>1056463</v>
      </c>
    </row>
    <row r="33" spans="1:2" x14ac:dyDescent="0.2">
      <c r="A33" t="s">
        <v>118</v>
      </c>
      <c r="B33">
        <v>1067563</v>
      </c>
    </row>
    <row r="34" spans="1:2" x14ac:dyDescent="0.2">
      <c r="A34" t="s">
        <v>119</v>
      </c>
      <c r="B34">
        <v>1073734</v>
      </c>
    </row>
    <row r="35" spans="1:2" x14ac:dyDescent="0.2">
      <c r="A35" t="s">
        <v>120</v>
      </c>
      <c r="B35">
        <v>1074159</v>
      </c>
    </row>
    <row r="37" spans="1:2" x14ac:dyDescent="0.2">
      <c r="A37" t="s">
        <v>121</v>
      </c>
      <c r="B37">
        <v>1101257</v>
      </c>
    </row>
    <row r="38" spans="1:2" x14ac:dyDescent="0.2">
      <c r="A38" t="s">
        <v>122</v>
      </c>
      <c r="B38">
        <v>1109025</v>
      </c>
    </row>
    <row r="39" spans="1:2" x14ac:dyDescent="0.2">
      <c r="A39" t="s">
        <v>123</v>
      </c>
      <c r="B39">
        <v>1119209</v>
      </c>
    </row>
    <row r="41" spans="1:2" x14ac:dyDescent="0.2">
      <c r="A41" t="s">
        <v>124</v>
      </c>
      <c r="B41">
        <v>1159470</v>
      </c>
    </row>
    <row r="42" spans="1:2" x14ac:dyDescent="0.2">
      <c r="A42" t="s">
        <v>125</v>
      </c>
      <c r="B42">
        <v>1167071</v>
      </c>
    </row>
    <row r="43" spans="1:2" x14ac:dyDescent="0.2">
      <c r="A43" t="s">
        <v>126</v>
      </c>
      <c r="B43">
        <v>1173248</v>
      </c>
    </row>
    <row r="45" spans="1:2" x14ac:dyDescent="0.2">
      <c r="A45" t="s">
        <v>127</v>
      </c>
      <c r="B45">
        <v>1206391</v>
      </c>
    </row>
    <row r="46" spans="1:2" x14ac:dyDescent="0.2">
      <c r="A46" t="s">
        <v>128</v>
      </c>
      <c r="B46">
        <v>1214066</v>
      </c>
    </row>
    <row r="47" spans="1:2" x14ac:dyDescent="0.2">
      <c r="A47" t="s">
        <v>129</v>
      </c>
      <c r="B47">
        <v>1214015</v>
      </c>
    </row>
    <row r="49" spans="1:2" x14ac:dyDescent="0.2">
      <c r="A49" t="s">
        <v>130</v>
      </c>
      <c r="B49">
        <v>1200192</v>
      </c>
    </row>
    <row r="50" spans="1:2" x14ac:dyDescent="0.2">
      <c r="A50" t="s">
        <v>131</v>
      </c>
      <c r="B50">
        <v>1194715</v>
      </c>
    </row>
    <row r="51" spans="1:2" x14ac:dyDescent="0.2">
      <c r="A51" t="s">
        <v>132</v>
      </c>
      <c r="B51">
        <v>1198805</v>
      </c>
    </row>
    <row r="53" spans="1:2" x14ac:dyDescent="0.2">
      <c r="A53" t="s">
        <v>133</v>
      </c>
      <c r="B53">
        <v>1207686</v>
      </c>
    </row>
    <row r="54" spans="1:2" x14ac:dyDescent="0.2">
      <c r="A54" t="s">
        <v>134</v>
      </c>
      <c r="B54">
        <v>1215559</v>
      </c>
    </row>
    <row r="55" spans="1:2" x14ac:dyDescent="0.2">
      <c r="A55" t="s">
        <v>135</v>
      </c>
      <c r="B55">
        <v>1226178</v>
      </c>
    </row>
    <row r="57" spans="1:2" x14ac:dyDescent="0.2">
      <c r="A57" t="s">
        <v>136</v>
      </c>
      <c r="B57">
        <v>1264788</v>
      </c>
    </row>
    <row r="58" spans="1:2" x14ac:dyDescent="0.2">
      <c r="A58" t="s">
        <v>137</v>
      </c>
      <c r="B58">
        <v>1274313</v>
      </c>
    </row>
    <row r="59" spans="1:2" x14ac:dyDescent="0.2">
      <c r="A59" t="s">
        <v>138</v>
      </c>
      <c r="B59">
        <v>1282251</v>
      </c>
    </row>
    <row r="61" spans="1:2" x14ac:dyDescent="0.2">
      <c r="A61" t="s">
        <v>139</v>
      </c>
      <c r="B61">
        <v>1307399</v>
      </c>
    </row>
    <row r="62" spans="1:2" x14ac:dyDescent="0.2">
      <c r="A62" t="s">
        <v>140</v>
      </c>
      <c r="B62">
        <v>1316368</v>
      </c>
    </row>
    <row r="63" spans="1:2" x14ac:dyDescent="0.2">
      <c r="A63" t="s">
        <v>141</v>
      </c>
      <c r="B63">
        <v>1327266</v>
      </c>
    </row>
    <row r="65" spans="1:2" x14ac:dyDescent="0.2">
      <c r="A65" t="s">
        <v>142</v>
      </c>
      <c r="B65">
        <v>1353365</v>
      </c>
    </row>
    <row r="66" spans="1:2" x14ac:dyDescent="0.2">
      <c r="A66" t="s">
        <v>143</v>
      </c>
      <c r="B66">
        <v>1361492</v>
      </c>
    </row>
    <row r="67" spans="1:2" x14ac:dyDescent="0.2">
      <c r="A67" t="s">
        <v>144</v>
      </c>
      <c r="B67">
        <v>1368619</v>
      </c>
    </row>
    <row r="69" spans="1:2" x14ac:dyDescent="0.2">
      <c r="A69" t="s">
        <v>145</v>
      </c>
      <c r="B69">
        <v>1396563</v>
      </c>
    </row>
    <row r="70" spans="1:2" x14ac:dyDescent="0.2">
      <c r="A70" t="s">
        <v>146</v>
      </c>
      <c r="B70">
        <v>1402503</v>
      </c>
    </row>
    <row r="71" spans="1:2" x14ac:dyDescent="0.2">
      <c r="A71" t="s">
        <v>147</v>
      </c>
      <c r="B71">
        <v>1413343</v>
      </c>
    </row>
    <row r="73" spans="1:2" x14ac:dyDescent="0.2">
      <c r="A73" t="s">
        <v>148</v>
      </c>
      <c r="B73">
        <v>1466848</v>
      </c>
    </row>
    <row r="74" spans="1:2" x14ac:dyDescent="0.2">
      <c r="A74" t="s">
        <v>149</v>
      </c>
      <c r="B74">
        <v>1479593</v>
      </c>
    </row>
    <row r="75" spans="1:2" x14ac:dyDescent="0.2">
      <c r="A75" t="s">
        <v>150</v>
      </c>
      <c r="B75">
        <v>1493885</v>
      </c>
    </row>
    <row r="77" spans="1:2" x14ac:dyDescent="0.2">
      <c r="A77" t="s">
        <v>151</v>
      </c>
      <c r="B77">
        <v>1539143</v>
      </c>
    </row>
    <row r="78" spans="1:2" x14ac:dyDescent="0.2">
      <c r="A78" t="s">
        <v>152</v>
      </c>
      <c r="B78">
        <v>1552349</v>
      </c>
    </row>
    <row r="79" spans="1:2" x14ac:dyDescent="0.2">
      <c r="A79" t="s">
        <v>153</v>
      </c>
      <c r="B79">
        <v>1559149</v>
      </c>
    </row>
    <row r="81" spans="1:2" x14ac:dyDescent="0.2">
      <c r="A81" t="s">
        <v>154</v>
      </c>
      <c r="B81">
        <v>1635012</v>
      </c>
    </row>
    <row r="82" spans="1:2" x14ac:dyDescent="0.2">
      <c r="A82" t="s">
        <v>155</v>
      </c>
      <c r="B82">
        <v>1640265</v>
      </c>
    </row>
    <row r="83" spans="1:2" x14ac:dyDescent="0.2">
      <c r="A83" t="s">
        <v>156</v>
      </c>
      <c r="B83">
        <v>1661636</v>
      </c>
    </row>
    <row r="85" spans="1:2" x14ac:dyDescent="0.2">
      <c r="A85" t="s">
        <v>157</v>
      </c>
      <c r="B85">
        <v>1723991</v>
      </c>
    </row>
    <row r="86" spans="1:2" x14ac:dyDescent="0.2">
      <c r="A86" t="s">
        <v>158</v>
      </c>
      <c r="B86">
        <v>1738722</v>
      </c>
    </row>
    <row r="87" spans="1:2" x14ac:dyDescent="0.2">
      <c r="A87" t="s">
        <v>159</v>
      </c>
      <c r="B87">
        <v>1743804</v>
      </c>
    </row>
    <row r="89" spans="1:2" x14ac:dyDescent="0.2">
      <c r="A89" t="s">
        <v>160</v>
      </c>
      <c r="B89">
        <v>1778570</v>
      </c>
    </row>
    <row r="90" spans="1:2" x14ac:dyDescent="0.2">
      <c r="A90" t="s">
        <v>161</v>
      </c>
      <c r="B90">
        <v>1792233</v>
      </c>
    </row>
    <row r="91" spans="1:2" x14ac:dyDescent="0.2">
      <c r="A91" t="s">
        <v>162</v>
      </c>
      <c r="B91">
        <v>1796144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6"/>
  <sheetViews>
    <sheetView workbookViewId="0">
      <selection activeCell="A2" sqref="A2"/>
    </sheetView>
  </sheetViews>
  <sheetFormatPr baseColWidth="10" defaultRowHeight="15" x14ac:dyDescent="0.25"/>
  <cols>
    <col min="1" max="1" width="14" style="45" customWidth="1"/>
    <col min="2" max="5" width="11.42578125" style="45"/>
    <col min="6" max="6" width="15" style="45" customWidth="1"/>
    <col min="7" max="16384" width="11.42578125" style="45"/>
  </cols>
  <sheetData>
    <row r="1" spans="1:6" x14ac:dyDescent="0.25">
      <c r="A1" s="45" t="s">
        <v>818</v>
      </c>
    </row>
    <row r="2" spans="1:6" x14ac:dyDescent="0.25">
      <c r="A2" s="16" t="s">
        <v>805</v>
      </c>
    </row>
    <row r="7" spans="1:6" ht="60.75" thickBot="1" x14ac:dyDescent="0.3">
      <c r="A7" s="118" t="s">
        <v>806</v>
      </c>
      <c r="B7" s="119" t="s">
        <v>819</v>
      </c>
      <c r="C7" s="119" t="s">
        <v>808</v>
      </c>
      <c r="D7" s="118" t="s">
        <v>809</v>
      </c>
      <c r="E7" s="118" t="s">
        <v>820</v>
      </c>
      <c r="F7" s="118" t="s">
        <v>811</v>
      </c>
    </row>
    <row r="8" spans="1:6" ht="51.75" thickBot="1" x14ac:dyDescent="0.3">
      <c r="A8" s="120" t="s">
        <v>812</v>
      </c>
      <c r="B8" s="121">
        <v>109824</v>
      </c>
      <c r="C8" s="121">
        <v>110474</v>
      </c>
      <c r="D8" s="122">
        <v>650</v>
      </c>
      <c r="E8" s="123">
        <v>5.9185606060605522E-3</v>
      </c>
      <c r="F8" s="123">
        <v>0.16619790334952697</v>
      </c>
    </row>
    <row r="9" spans="1:6" ht="15.75" thickBot="1" x14ac:dyDescent="0.3">
      <c r="A9" s="113" t="s">
        <v>733</v>
      </c>
      <c r="B9" s="111">
        <v>354178</v>
      </c>
      <c r="C9" s="111">
        <v>353953</v>
      </c>
      <c r="D9" s="114">
        <v>-225</v>
      </c>
      <c r="E9" s="112">
        <v>-6.352737888858373E-4</v>
      </c>
      <c r="F9" s="112">
        <v>-5.7530043467143951E-2</v>
      </c>
    </row>
    <row r="10" spans="1:6" ht="15.75" thickBot="1" x14ac:dyDescent="0.3">
      <c r="A10" s="113" t="s">
        <v>813</v>
      </c>
      <c r="B10" s="111">
        <v>149137</v>
      </c>
      <c r="C10" s="111">
        <v>148276</v>
      </c>
      <c r="D10" s="114">
        <v>-861</v>
      </c>
      <c r="E10" s="112">
        <v>-5.7732152316326557E-3</v>
      </c>
      <c r="F10" s="112">
        <v>-0.22014829966760419</v>
      </c>
    </row>
    <row r="11" spans="1:6" ht="39" thickBot="1" x14ac:dyDescent="0.3">
      <c r="A11" s="110" t="s">
        <v>814</v>
      </c>
      <c r="B11" s="111">
        <v>9537</v>
      </c>
      <c r="C11" s="111">
        <v>9509</v>
      </c>
      <c r="D11" s="114">
        <v>-28</v>
      </c>
      <c r="E11" s="112">
        <v>-2.9359337317814704E-3</v>
      </c>
      <c r="F11" s="112">
        <v>-7.1592942981334694E-3</v>
      </c>
    </row>
    <row r="12" spans="1:6" ht="15.75" thickBot="1" x14ac:dyDescent="0.3">
      <c r="A12" s="113" t="s">
        <v>815</v>
      </c>
      <c r="B12" s="111">
        <v>457311</v>
      </c>
      <c r="C12" s="111">
        <v>458843</v>
      </c>
      <c r="D12" s="111">
        <v>1532</v>
      </c>
      <c r="E12" s="112">
        <v>3.3500178215699616E-3</v>
      </c>
      <c r="F12" s="112">
        <v>0.3917156737407313</v>
      </c>
    </row>
    <row r="13" spans="1:6" ht="15.75" thickBot="1" x14ac:dyDescent="0.3">
      <c r="A13" s="113" t="s">
        <v>816</v>
      </c>
      <c r="B13" s="111">
        <v>2777</v>
      </c>
      <c r="C13" s="111">
        <v>2774</v>
      </c>
      <c r="D13" s="114">
        <v>-3</v>
      </c>
      <c r="E13" s="112">
        <v>-1.0803024846957054E-3</v>
      </c>
      <c r="F13" s="112">
        <v>-7.6706724622858599E-4</v>
      </c>
    </row>
    <row r="14" spans="1:6" ht="15.75" thickBot="1" x14ac:dyDescent="0.3">
      <c r="A14" s="113" t="s">
        <v>737</v>
      </c>
      <c r="B14" s="111">
        <v>626050</v>
      </c>
      <c r="C14" s="111">
        <v>628435</v>
      </c>
      <c r="D14" s="111">
        <v>2385</v>
      </c>
      <c r="E14" s="112">
        <v>3.8095998722147417E-3</v>
      </c>
      <c r="F14" s="112">
        <v>0.60981846075172585</v>
      </c>
    </row>
    <row r="15" spans="1:6" ht="15.75" thickBot="1" x14ac:dyDescent="0.3">
      <c r="A15" s="113" t="s">
        <v>817</v>
      </c>
      <c r="B15" s="111">
        <v>83419</v>
      </c>
      <c r="C15" s="111">
        <v>83880</v>
      </c>
      <c r="D15" s="114">
        <v>461</v>
      </c>
      <c r="E15" s="112">
        <v>5.5263189441254745E-3</v>
      </c>
      <c r="F15" s="112">
        <v>0.11787266683712605</v>
      </c>
    </row>
    <row r="16" spans="1:6" ht="15.75" thickBot="1" x14ac:dyDescent="0.3">
      <c r="A16" s="115" t="s">
        <v>89</v>
      </c>
      <c r="B16" s="116">
        <v>1792233</v>
      </c>
      <c r="C16" s="116">
        <v>1796144</v>
      </c>
      <c r="D16" s="116">
        <v>3911</v>
      </c>
      <c r="E16" s="117">
        <v>2.1821939446489136E-3</v>
      </c>
      <c r="F16" s="117">
        <v>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D22"/>
  <sheetViews>
    <sheetView workbookViewId="0">
      <selection activeCell="F22" sqref="F22"/>
    </sheetView>
  </sheetViews>
  <sheetFormatPr baseColWidth="10" defaultRowHeight="12.75" x14ac:dyDescent="0.2"/>
  <sheetData>
    <row r="1" spans="1:4" x14ac:dyDescent="0.2">
      <c r="A1" t="s">
        <v>164</v>
      </c>
    </row>
    <row r="2" spans="1:4" ht="15" x14ac:dyDescent="0.2">
      <c r="A2" s="16" t="s">
        <v>93</v>
      </c>
    </row>
    <row r="5" spans="1:4" x14ac:dyDescent="0.2">
      <c r="A5" t="s">
        <v>95</v>
      </c>
      <c r="B5" t="s">
        <v>165</v>
      </c>
      <c r="C5" t="s">
        <v>166</v>
      </c>
    </row>
    <row r="6" spans="1:4" x14ac:dyDescent="0.2">
      <c r="A6">
        <v>2012</v>
      </c>
      <c r="B6" s="18">
        <v>1349657</v>
      </c>
      <c r="C6" s="18"/>
      <c r="D6" s="18"/>
    </row>
    <row r="7" spans="1:4" x14ac:dyDescent="0.2">
      <c r="A7">
        <v>2013</v>
      </c>
      <c r="B7" s="18">
        <v>1397248</v>
      </c>
      <c r="C7" s="18">
        <f>B7-B6</f>
        <v>47591</v>
      </c>
      <c r="D7" s="18">
        <f>B7-B6</f>
        <v>47591</v>
      </c>
    </row>
    <row r="8" spans="1:4" x14ac:dyDescent="0.2">
      <c r="A8">
        <v>2014</v>
      </c>
      <c r="B8" s="18">
        <v>1463340</v>
      </c>
      <c r="C8" s="18">
        <f t="shared" ref="C8:C12" si="0">B8-B7</f>
        <v>66092</v>
      </c>
      <c r="D8" s="18">
        <f>B8-B7</f>
        <v>66092</v>
      </c>
    </row>
    <row r="9" spans="1:4" x14ac:dyDescent="0.2">
      <c r="A9">
        <v>2015</v>
      </c>
      <c r="B9" s="18">
        <v>1535255</v>
      </c>
      <c r="C9" s="18">
        <f t="shared" si="0"/>
        <v>71915</v>
      </c>
      <c r="D9" s="18">
        <f t="shared" ref="D9:D13" si="1">B9-B8</f>
        <v>71915</v>
      </c>
    </row>
    <row r="10" spans="1:4" x14ac:dyDescent="0.2">
      <c r="A10">
        <v>2016</v>
      </c>
      <c r="B10" s="18">
        <v>1624237</v>
      </c>
      <c r="C10" s="18">
        <f t="shared" si="0"/>
        <v>88982</v>
      </c>
      <c r="D10" s="18">
        <f t="shared" si="1"/>
        <v>88982</v>
      </c>
    </row>
    <row r="11" spans="1:4" x14ac:dyDescent="0.2">
      <c r="A11">
        <v>2017</v>
      </c>
      <c r="B11" s="18">
        <v>1717868</v>
      </c>
      <c r="C11" s="18">
        <f t="shared" si="0"/>
        <v>93631</v>
      </c>
      <c r="D11" s="18">
        <f t="shared" si="1"/>
        <v>93631</v>
      </c>
    </row>
    <row r="12" spans="1:4" x14ac:dyDescent="0.2">
      <c r="A12">
        <v>2018</v>
      </c>
      <c r="B12" s="18">
        <v>1761000</v>
      </c>
      <c r="C12" s="18">
        <f t="shared" si="0"/>
        <v>43132</v>
      </c>
      <c r="D12" s="18">
        <f t="shared" si="1"/>
        <v>43132</v>
      </c>
    </row>
    <row r="13" spans="1:4" x14ac:dyDescent="0.2">
      <c r="A13" s="19">
        <v>43525</v>
      </c>
      <c r="B13" s="18">
        <v>1796144</v>
      </c>
      <c r="C13" s="18">
        <f>B13-B12</f>
        <v>35144</v>
      </c>
      <c r="D13" s="18">
        <f t="shared" si="1"/>
        <v>35144</v>
      </c>
    </row>
    <row r="14" spans="1:4" x14ac:dyDescent="0.2">
      <c r="A14" s="19"/>
      <c r="B14" s="18"/>
      <c r="C14" s="18"/>
    </row>
    <row r="16" spans="1:4" x14ac:dyDescent="0.2">
      <c r="C16" s="20">
        <f>B13/B12-1</f>
        <v>1.9956842703009681E-2</v>
      </c>
    </row>
    <row r="18" spans="1:3" x14ac:dyDescent="0.2">
      <c r="A18" s="19"/>
    </row>
    <row r="19" spans="1:3" x14ac:dyDescent="0.2">
      <c r="A19" s="19"/>
    </row>
    <row r="20" spans="1:3" x14ac:dyDescent="0.2">
      <c r="A20" s="19">
        <v>43160</v>
      </c>
      <c r="B20" s="18">
        <v>1743804</v>
      </c>
      <c r="C20" s="18"/>
    </row>
    <row r="21" spans="1:3" x14ac:dyDescent="0.2">
      <c r="A21" s="19">
        <v>43525</v>
      </c>
      <c r="B21" s="18">
        <v>1796144</v>
      </c>
    </row>
    <row r="22" spans="1:3" x14ac:dyDescent="0.2">
      <c r="A22" t="s">
        <v>167</v>
      </c>
      <c r="B22" s="21">
        <f>B21/B20-1</f>
        <v>3.0014841117464997E-2</v>
      </c>
      <c r="C22" s="20"/>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Q27"/>
  <sheetViews>
    <sheetView workbookViewId="0">
      <selection activeCell="A2" sqref="A2"/>
    </sheetView>
  </sheetViews>
  <sheetFormatPr baseColWidth="10" defaultRowHeight="15" x14ac:dyDescent="0.25"/>
  <cols>
    <col min="1" max="16384" width="11.42578125" style="45"/>
  </cols>
  <sheetData>
    <row r="1" spans="1:17" x14ac:dyDescent="0.25">
      <c r="A1" s="45" t="s">
        <v>718</v>
      </c>
    </row>
    <row r="2" spans="1:17" x14ac:dyDescent="0.25">
      <c r="A2" s="16" t="s">
        <v>93</v>
      </c>
      <c r="N2" s="45" t="s">
        <v>719</v>
      </c>
      <c r="P2" s="45" t="s">
        <v>94</v>
      </c>
    </row>
    <row r="3" spans="1:17" x14ac:dyDescent="0.25">
      <c r="O3" s="84"/>
      <c r="P3" s="84"/>
    </row>
    <row r="4" spans="1:17" x14ac:dyDescent="0.25">
      <c r="O4" s="84" t="s">
        <v>720</v>
      </c>
      <c r="P4" s="84" t="s">
        <v>721</v>
      </c>
      <c r="Q4" s="45" t="s">
        <v>722</v>
      </c>
    </row>
    <row r="5" spans="1:17" x14ac:dyDescent="0.25">
      <c r="A5" s="45" t="s">
        <v>95</v>
      </c>
      <c r="B5" s="85" t="s">
        <v>96</v>
      </c>
      <c r="N5" s="45">
        <v>1997</v>
      </c>
      <c r="P5" s="45">
        <v>862479</v>
      </c>
    </row>
    <row r="6" spans="1:17" x14ac:dyDescent="0.25">
      <c r="A6" s="45">
        <v>1998</v>
      </c>
      <c r="B6" s="48">
        <v>24308</v>
      </c>
      <c r="N6" s="45">
        <v>1998</v>
      </c>
      <c r="O6" s="45">
        <v>886787</v>
      </c>
      <c r="P6" s="45">
        <v>926290</v>
      </c>
      <c r="Q6" s="45">
        <f>O6-P5</f>
        <v>24308</v>
      </c>
    </row>
    <row r="7" spans="1:17" x14ac:dyDescent="0.25">
      <c r="A7" s="45">
        <v>1999</v>
      </c>
      <c r="B7" s="48">
        <v>20418</v>
      </c>
      <c r="N7" s="45">
        <v>1999</v>
      </c>
      <c r="O7" s="45">
        <v>946708</v>
      </c>
      <c r="P7" s="45">
        <v>986121</v>
      </c>
      <c r="Q7" s="45">
        <f t="shared" ref="Q7:Q27" si="0">O7-P6</f>
        <v>20418</v>
      </c>
    </row>
    <row r="8" spans="1:17" x14ac:dyDescent="0.25">
      <c r="A8" s="45">
        <v>2000</v>
      </c>
      <c r="B8" s="48">
        <v>14948</v>
      </c>
      <c r="N8" s="45">
        <v>2000</v>
      </c>
      <c r="O8" s="45">
        <v>1001069</v>
      </c>
      <c r="P8" s="45">
        <v>1034215</v>
      </c>
      <c r="Q8" s="45">
        <f t="shared" si="0"/>
        <v>14948</v>
      </c>
    </row>
    <row r="9" spans="1:17" x14ac:dyDescent="0.25">
      <c r="A9" s="45">
        <v>2001</v>
      </c>
      <c r="B9" s="48">
        <v>-7962</v>
      </c>
      <c r="N9" s="45">
        <v>2001</v>
      </c>
      <c r="O9" s="45">
        <v>1026253</v>
      </c>
      <c r="P9" s="45">
        <v>1011723</v>
      </c>
      <c r="Q9" s="45">
        <f t="shared" si="0"/>
        <v>-7962</v>
      </c>
    </row>
    <row r="10" spans="1:17" x14ac:dyDescent="0.25">
      <c r="A10" s="45">
        <v>2002</v>
      </c>
      <c r="B10" s="48">
        <v>6179</v>
      </c>
      <c r="N10" s="45">
        <v>2002</v>
      </c>
      <c r="O10" s="45">
        <v>1017902</v>
      </c>
      <c r="P10" s="45">
        <v>1029691</v>
      </c>
      <c r="Q10" s="45">
        <f t="shared" si="0"/>
        <v>6179</v>
      </c>
    </row>
    <row r="11" spans="1:17" x14ac:dyDescent="0.25">
      <c r="A11" s="45">
        <v>2003</v>
      </c>
      <c r="B11" s="48">
        <v>4537</v>
      </c>
      <c r="N11" s="45">
        <v>2003</v>
      </c>
      <c r="O11" s="45">
        <v>1034228</v>
      </c>
      <c r="P11" s="45">
        <v>1041281</v>
      </c>
      <c r="Q11" s="45">
        <f t="shared" si="0"/>
        <v>4537</v>
      </c>
    </row>
    <row r="12" spans="1:17" x14ac:dyDescent="0.25">
      <c r="A12" s="45">
        <v>2004</v>
      </c>
      <c r="B12" s="48">
        <v>15182</v>
      </c>
      <c r="N12" s="45">
        <v>2004</v>
      </c>
      <c r="O12" s="45">
        <v>1056463</v>
      </c>
      <c r="P12" s="45">
        <v>1062895</v>
      </c>
      <c r="Q12" s="45">
        <f t="shared" si="0"/>
        <v>15182</v>
      </c>
    </row>
    <row r="13" spans="1:17" x14ac:dyDescent="0.25">
      <c r="A13" s="45">
        <v>2005</v>
      </c>
      <c r="B13" s="48">
        <v>11264</v>
      </c>
      <c r="N13" s="45">
        <v>2005</v>
      </c>
      <c r="O13" s="45">
        <v>1074159</v>
      </c>
      <c r="P13" s="45">
        <v>1095746</v>
      </c>
      <c r="Q13" s="45">
        <f t="shared" si="0"/>
        <v>11264</v>
      </c>
    </row>
    <row r="14" spans="1:17" x14ac:dyDescent="0.25">
      <c r="A14" s="45">
        <v>2006</v>
      </c>
      <c r="B14" s="48">
        <v>23463</v>
      </c>
      <c r="N14" s="45">
        <v>2006</v>
      </c>
      <c r="O14" s="45">
        <v>1119209</v>
      </c>
      <c r="P14" s="45">
        <v>1147143</v>
      </c>
      <c r="Q14" s="45">
        <f t="shared" si="0"/>
        <v>23463</v>
      </c>
    </row>
    <row r="15" spans="1:17" x14ac:dyDescent="0.25">
      <c r="A15" s="45">
        <v>2007</v>
      </c>
      <c r="B15" s="48">
        <v>26105</v>
      </c>
      <c r="N15" s="45">
        <v>2007</v>
      </c>
      <c r="O15" s="45">
        <v>1173248</v>
      </c>
      <c r="P15" s="45">
        <v>1194386</v>
      </c>
      <c r="Q15" s="45">
        <f t="shared" si="0"/>
        <v>26105</v>
      </c>
    </row>
    <row r="16" spans="1:17" x14ac:dyDescent="0.25">
      <c r="A16" s="45">
        <v>2008</v>
      </c>
      <c r="B16" s="48">
        <v>19629</v>
      </c>
      <c r="N16" s="45">
        <v>2008</v>
      </c>
      <c r="O16" s="45">
        <v>1214015</v>
      </c>
      <c r="P16" s="45">
        <v>1204590</v>
      </c>
      <c r="Q16" s="45">
        <f t="shared" si="0"/>
        <v>19629</v>
      </c>
    </row>
    <row r="17" spans="1:17" x14ac:dyDescent="0.25">
      <c r="A17" s="45">
        <v>2009</v>
      </c>
      <c r="B17" s="48">
        <v>-5785</v>
      </c>
      <c r="N17" s="45">
        <v>2009</v>
      </c>
      <c r="O17" s="45">
        <v>1198805</v>
      </c>
      <c r="P17" s="45">
        <v>1208019</v>
      </c>
      <c r="Q17" s="45">
        <f t="shared" si="0"/>
        <v>-5785</v>
      </c>
    </row>
    <row r="18" spans="1:17" x14ac:dyDescent="0.25">
      <c r="A18" s="45">
        <v>2010</v>
      </c>
      <c r="B18" s="48">
        <v>18159</v>
      </c>
      <c r="N18" s="45">
        <v>2010</v>
      </c>
      <c r="O18" s="45">
        <v>1226178</v>
      </c>
      <c r="P18" s="45">
        <v>1263487</v>
      </c>
      <c r="Q18" s="45">
        <f t="shared" si="0"/>
        <v>18159</v>
      </c>
    </row>
    <row r="19" spans="1:17" x14ac:dyDescent="0.25">
      <c r="A19" s="45">
        <v>2011</v>
      </c>
      <c r="B19" s="48">
        <v>18764</v>
      </c>
      <c r="N19" s="45">
        <v>2011</v>
      </c>
      <c r="O19" s="45">
        <v>1282251</v>
      </c>
      <c r="P19" s="45">
        <v>1308282</v>
      </c>
      <c r="Q19" s="45">
        <f t="shared" si="0"/>
        <v>18764</v>
      </c>
    </row>
    <row r="20" spans="1:17" x14ac:dyDescent="0.25">
      <c r="A20" s="45">
        <v>2012</v>
      </c>
      <c r="B20" s="48">
        <v>18984</v>
      </c>
      <c r="N20" s="45">
        <v>2012</v>
      </c>
      <c r="O20" s="45">
        <v>1327266</v>
      </c>
      <c r="P20" s="45">
        <v>1349657</v>
      </c>
      <c r="Q20" s="45">
        <f t="shared" si="0"/>
        <v>18984</v>
      </c>
    </row>
    <row r="21" spans="1:17" x14ac:dyDescent="0.25">
      <c r="A21" s="45">
        <v>2013</v>
      </c>
      <c r="B21" s="48">
        <v>18962</v>
      </c>
      <c r="N21" s="45">
        <v>2013</v>
      </c>
      <c r="O21" s="45">
        <v>1368619</v>
      </c>
      <c r="P21" s="45">
        <v>1397248</v>
      </c>
      <c r="Q21" s="45">
        <f t="shared" si="0"/>
        <v>18962</v>
      </c>
    </row>
    <row r="22" spans="1:17" x14ac:dyDescent="0.25">
      <c r="A22" s="45">
        <v>2014</v>
      </c>
      <c r="B22" s="48">
        <v>16095</v>
      </c>
      <c r="N22" s="45">
        <v>2014</v>
      </c>
      <c r="O22" s="45">
        <v>1413343</v>
      </c>
      <c r="P22" s="45">
        <v>1463340</v>
      </c>
      <c r="Q22" s="45">
        <f t="shared" si="0"/>
        <v>16095</v>
      </c>
    </row>
    <row r="23" spans="1:17" x14ac:dyDescent="0.25">
      <c r="A23" s="45">
        <v>2015</v>
      </c>
      <c r="B23" s="48">
        <v>30545</v>
      </c>
      <c r="N23" s="45">
        <v>2015</v>
      </c>
      <c r="O23" s="45">
        <v>1493885</v>
      </c>
      <c r="P23" s="45">
        <v>1535255</v>
      </c>
      <c r="Q23" s="45">
        <f t="shared" si="0"/>
        <v>30545</v>
      </c>
    </row>
    <row r="24" spans="1:17" x14ac:dyDescent="0.25">
      <c r="A24" s="45">
        <v>2016</v>
      </c>
      <c r="B24" s="48">
        <v>23894</v>
      </c>
      <c r="N24" s="45">
        <v>2016</v>
      </c>
      <c r="O24" s="45">
        <v>1559149</v>
      </c>
      <c r="P24" s="45">
        <v>1624237</v>
      </c>
      <c r="Q24" s="45">
        <f t="shared" si="0"/>
        <v>23894</v>
      </c>
    </row>
    <row r="25" spans="1:17" x14ac:dyDescent="0.25">
      <c r="A25" s="45">
        <v>2017</v>
      </c>
      <c r="B25" s="48">
        <v>37399</v>
      </c>
      <c r="N25" s="45">
        <v>2017</v>
      </c>
      <c r="O25" s="45">
        <v>1661636</v>
      </c>
      <c r="P25" s="45">
        <v>1717868</v>
      </c>
      <c r="Q25" s="45">
        <f t="shared" si="0"/>
        <v>37399</v>
      </c>
    </row>
    <row r="26" spans="1:17" x14ac:dyDescent="0.25">
      <c r="A26" s="45">
        <v>2018</v>
      </c>
      <c r="B26" s="48">
        <v>25936</v>
      </c>
      <c r="N26" s="45">
        <v>2018</v>
      </c>
      <c r="O26" s="45">
        <v>1743804</v>
      </c>
      <c r="P26" s="45">
        <v>1761000</v>
      </c>
      <c r="Q26" s="45">
        <f t="shared" si="0"/>
        <v>25936</v>
      </c>
    </row>
    <row r="27" spans="1:17" x14ac:dyDescent="0.25">
      <c r="A27" s="45">
        <v>2019</v>
      </c>
      <c r="B27" s="48">
        <v>35144</v>
      </c>
      <c r="N27" s="45">
        <v>2019</v>
      </c>
      <c r="O27" s="45">
        <v>1796144</v>
      </c>
      <c r="Q27" s="45">
        <f t="shared" si="0"/>
        <v>35144</v>
      </c>
    </row>
  </sheetData>
  <pageMargins left="0.7" right="0.7" top="0.75" bottom="0.75" header="0.3" footer="0.3"/>
  <pageSetup orientation="portrait" horizontalDpi="4294967295" verticalDpi="4294967295"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W38"/>
  <sheetViews>
    <sheetView workbookViewId="0">
      <selection activeCell="A2" sqref="A2"/>
    </sheetView>
  </sheetViews>
  <sheetFormatPr baseColWidth="10" defaultRowHeight="15" x14ac:dyDescent="0.25"/>
  <cols>
    <col min="1" max="1" width="22.85546875" style="45" customWidth="1"/>
    <col min="2" max="15" width="11.42578125" style="45"/>
    <col min="16" max="16" width="17.7109375" style="45" bestFit="1" customWidth="1"/>
    <col min="17" max="17" width="11.42578125" style="45"/>
    <col min="18" max="18" width="11.42578125" style="45" customWidth="1"/>
    <col min="19" max="21" width="11.42578125" style="45"/>
    <col min="22" max="22" width="27.28515625" style="45" customWidth="1"/>
    <col min="23" max="16384" width="11.42578125" style="45"/>
  </cols>
  <sheetData>
    <row r="1" spans="1:23" x14ac:dyDescent="0.25">
      <c r="A1" s="45" t="s">
        <v>723</v>
      </c>
    </row>
    <row r="2" spans="1:23" x14ac:dyDescent="0.25">
      <c r="A2" s="16" t="s">
        <v>93</v>
      </c>
    </row>
    <row r="4" spans="1:23" x14ac:dyDescent="0.25">
      <c r="P4" s="45" t="s">
        <v>391</v>
      </c>
      <c r="Q4" s="45" t="s">
        <v>724</v>
      </c>
      <c r="R4" s="45" t="s">
        <v>161</v>
      </c>
      <c r="S4" s="45" t="s">
        <v>162</v>
      </c>
      <c r="V4" s="45" t="s">
        <v>391</v>
      </c>
      <c r="W4" s="45" t="s">
        <v>725</v>
      </c>
    </row>
    <row r="5" spans="1:23" x14ac:dyDescent="0.25">
      <c r="A5" s="45" t="s">
        <v>726</v>
      </c>
      <c r="B5" s="45" t="s">
        <v>719</v>
      </c>
      <c r="P5" s="45" t="s">
        <v>73</v>
      </c>
      <c r="Q5" s="45">
        <v>321298</v>
      </c>
      <c r="R5" s="45">
        <v>325728</v>
      </c>
      <c r="S5" s="45">
        <v>326846</v>
      </c>
      <c r="T5" s="45">
        <f>S5-R5</f>
        <v>1118</v>
      </c>
      <c r="V5" s="45" t="s">
        <v>63</v>
      </c>
      <c r="W5" s="45">
        <v>12341</v>
      </c>
    </row>
    <row r="6" spans="1:23" x14ac:dyDescent="0.25">
      <c r="A6" s="45" t="s">
        <v>69</v>
      </c>
      <c r="B6" s="48">
        <v>-2623</v>
      </c>
      <c r="C6" s="48"/>
      <c r="P6" s="45" t="s">
        <v>67</v>
      </c>
      <c r="Q6" s="45">
        <v>877445</v>
      </c>
      <c r="R6" s="45">
        <v>895298</v>
      </c>
      <c r="S6" s="45">
        <v>897462</v>
      </c>
      <c r="T6" s="45">
        <f t="shared" ref="T6:T37" si="0">S6-R6</f>
        <v>2164</v>
      </c>
      <c r="V6" s="45" t="s">
        <v>57</v>
      </c>
      <c r="W6" s="45">
        <v>11298</v>
      </c>
    </row>
    <row r="7" spans="1:23" x14ac:dyDescent="0.25">
      <c r="A7" s="45" t="s">
        <v>393</v>
      </c>
      <c r="B7" s="48">
        <v>-2152</v>
      </c>
      <c r="P7" s="45" t="s">
        <v>74</v>
      </c>
      <c r="Q7" s="45">
        <v>181598</v>
      </c>
      <c r="R7" s="45">
        <v>184344</v>
      </c>
      <c r="S7" s="45">
        <v>184960</v>
      </c>
      <c r="T7" s="45">
        <f t="shared" si="0"/>
        <v>616</v>
      </c>
      <c r="V7" s="45" t="s">
        <v>62</v>
      </c>
      <c r="W7" s="45">
        <v>6022</v>
      </c>
    </row>
    <row r="8" spans="1:23" x14ac:dyDescent="0.25">
      <c r="A8" s="45" t="s">
        <v>52</v>
      </c>
      <c r="B8" s="48">
        <v>-1771</v>
      </c>
      <c r="P8" s="45" t="s">
        <v>44</v>
      </c>
      <c r="Q8" s="45">
        <v>125280</v>
      </c>
      <c r="R8" s="45">
        <v>127906</v>
      </c>
      <c r="S8" s="45">
        <v>128648</v>
      </c>
      <c r="T8" s="45">
        <f t="shared" si="0"/>
        <v>742</v>
      </c>
      <c r="V8" s="45" t="s">
        <v>70</v>
      </c>
      <c r="W8" s="45">
        <v>4392</v>
      </c>
    </row>
    <row r="9" spans="1:23" x14ac:dyDescent="0.25">
      <c r="A9" s="45" t="s">
        <v>58</v>
      </c>
      <c r="B9" s="48">
        <v>-1196</v>
      </c>
      <c r="P9" s="45" t="s">
        <v>46</v>
      </c>
      <c r="Q9" s="45">
        <v>225667</v>
      </c>
      <c r="R9" s="45">
        <v>222041</v>
      </c>
      <c r="S9" s="45">
        <v>222778</v>
      </c>
      <c r="T9" s="45">
        <f t="shared" si="0"/>
        <v>737</v>
      </c>
      <c r="V9" s="85" t="s">
        <v>42</v>
      </c>
      <c r="W9" s="85">
        <v>3911</v>
      </c>
    </row>
    <row r="10" spans="1:23" x14ac:dyDescent="0.25">
      <c r="A10" s="45" t="s">
        <v>54</v>
      </c>
      <c r="B10" s="48">
        <v>-990</v>
      </c>
      <c r="P10" s="45" t="s">
        <v>69</v>
      </c>
      <c r="Q10" s="45">
        <v>882868</v>
      </c>
      <c r="R10" s="45">
        <v>897834</v>
      </c>
      <c r="S10" s="45">
        <v>895211</v>
      </c>
      <c r="T10" s="45">
        <f t="shared" si="0"/>
        <v>-2623</v>
      </c>
      <c r="V10" s="45" t="s">
        <v>355</v>
      </c>
      <c r="W10" s="45">
        <v>2700</v>
      </c>
    </row>
    <row r="11" spans="1:23" x14ac:dyDescent="0.25">
      <c r="A11" s="45" t="s">
        <v>72</v>
      </c>
      <c r="B11" s="48">
        <v>-976</v>
      </c>
      <c r="P11" s="45" t="s">
        <v>63</v>
      </c>
      <c r="Q11" s="45">
        <v>3410841</v>
      </c>
      <c r="R11" s="45">
        <v>3412383</v>
      </c>
      <c r="S11" s="45">
        <v>3424724</v>
      </c>
      <c r="T11" s="45">
        <f t="shared" si="0"/>
        <v>12341</v>
      </c>
      <c r="V11" s="45" t="s">
        <v>64</v>
      </c>
      <c r="W11" s="45">
        <v>2248</v>
      </c>
    </row>
    <row r="12" spans="1:23" x14ac:dyDescent="0.25">
      <c r="A12" s="45" t="s">
        <v>53</v>
      </c>
      <c r="B12" s="48">
        <v>-225</v>
      </c>
      <c r="P12" s="45" t="s">
        <v>56</v>
      </c>
      <c r="Q12" s="45">
        <v>779580</v>
      </c>
      <c r="R12" s="45">
        <v>786603</v>
      </c>
      <c r="S12" s="45">
        <v>788111</v>
      </c>
      <c r="T12" s="45">
        <f t="shared" si="0"/>
        <v>1508</v>
      </c>
      <c r="V12" s="45" t="s">
        <v>67</v>
      </c>
      <c r="W12" s="45">
        <v>2164</v>
      </c>
    </row>
    <row r="13" spans="1:23" x14ac:dyDescent="0.25">
      <c r="A13" s="45" t="s">
        <v>55</v>
      </c>
      <c r="B13" s="48">
        <v>-61</v>
      </c>
      <c r="P13" s="45" t="s">
        <v>59</v>
      </c>
      <c r="Q13" s="45">
        <v>134121</v>
      </c>
      <c r="R13" s="45">
        <v>134731</v>
      </c>
      <c r="S13" s="45">
        <v>134945</v>
      </c>
      <c r="T13" s="45">
        <f t="shared" si="0"/>
        <v>214</v>
      </c>
      <c r="V13" s="45" t="s">
        <v>50</v>
      </c>
      <c r="W13" s="45">
        <v>2156</v>
      </c>
    </row>
    <row r="14" spans="1:23" x14ac:dyDescent="0.25">
      <c r="A14" s="45" t="s">
        <v>392</v>
      </c>
      <c r="B14" s="48">
        <v>108</v>
      </c>
      <c r="P14" s="45" t="s">
        <v>51</v>
      </c>
      <c r="Q14" s="45">
        <v>243651</v>
      </c>
      <c r="R14" s="45">
        <v>246062</v>
      </c>
      <c r="S14" s="45">
        <v>246184</v>
      </c>
      <c r="T14" s="45">
        <f t="shared" si="0"/>
        <v>122</v>
      </c>
      <c r="V14" s="45" t="s">
        <v>65</v>
      </c>
      <c r="W14" s="45">
        <v>2134</v>
      </c>
    </row>
    <row r="15" spans="1:23" x14ac:dyDescent="0.25">
      <c r="A15" s="45" t="s">
        <v>68</v>
      </c>
      <c r="B15" s="48">
        <v>121</v>
      </c>
      <c r="P15" s="45" t="s">
        <v>58</v>
      </c>
      <c r="Q15" s="45">
        <v>1627196</v>
      </c>
      <c r="R15" s="45">
        <v>1631929</v>
      </c>
      <c r="S15" s="45">
        <v>1630733</v>
      </c>
      <c r="T15" s="45">
        <f t="shared" si="0"/>
        <v>-1196</v>
      </c>
      <c r="V15" s="45" t="s">
        <v>66</v>
      </c>
      <c r="W15" s="45">
        <v>1883</v>
      </c>
    </row>
    <row r="16" spans="1:23" x14ac:dyDescent="0.25">
      <c r="A16" s="45" t="s">
        <v>51</v>
      </c>
      <c r="B16" s="48">
        <v>122</v>
      </c>
      <c r="P16" s="45" t="s">
        <v>70</v>
      </c>
      <c r="Q16" s="45">
        <v>994870</v>
      </c>
      <c r="R16" s="45">
        <v>1007325</v>
      </c>
      <c r="S16" s="45">
        <v>1011717</v>
      </c>
      <c r="T16" s="45">
        <f t="shared" si="0"/>
        <v>4392</v>
      </c>
      <c r="V16" s="45" t="s">
        <v>56</v>
      </c>
      <c r="W16" s="45">
        <v>1508</v>
      </c>
    </row>
    <row r="17" spans="1:23" x14ac:dyDescent="0.25">
      <c r="A17" s="45" t="s">
        <v>49</v>
      </c>
      <c r="B17" s="48">
        <v>149</v>
      </c>
      <c r="P17" s="45" t="s">
        <v>53</v>
      </c>
      <c r="Q17" s="45">
        <v>157793</v>
      </c>
      <c r="R17" s="45">
        <v>153381</v>
      </c>
      <c r="S17" s="45">
        <v>153156</v>
      </c>
      <c r="T17" s="45">
        <f t="shared" si="0"/>
        <v>-225</v>
      </c>
      <c r="V17" s="45" t="s">
        <v>73</v>
      </c>
      <c r="W17" s="45">
        <v>1118</v>
      </c>
    </row>
    <row r="18" spans="1:23" x14ac:dyDescent="0.25">
      <c r="A18" s="45" t="s">
        <v>59</v>
      </c>
      <c r="B18" s="48">
        <v>214</v>
      </c>
      <c r="P18" s="45" t="s">
        <v>60</v>
      </c>
      <c r="Q18" s="45">
        <v>226929</v>
      </c>
      <c r="R18" s="45">
        <v>232747</v>
      </c>
      <c r="S18" s="45">
        <v>233761</v>
      </c>
      <c r="T18" s="45">
        <f t="shared" si="0"/>
        <v>1014</v>
      </c>
      <c r="V18" s="45" t="s">
        <v>60</v>
      </c>
      <c r="W18" s="45">
        <v>1014</v>
      </c>
    </row>
    <row r="19" spans="1:23" x14ac:dyDescent="0.25">
      <c r="A19" s="45" t="s">
        <v>45</v>
      </c>
      <c r="B19" s="48">
        <v>397</v>
      </c>
      <c r="P19" s="85" t="s">
        <v>42</v>
      </c>
      <c r="Q19" s="85">
        <v>1761000</v>
      </c>
      <c r="R19" s="85">
        <v>1792233</v>
      </c>
      <c r="S19" s="85">
        <v>1796144</v>
      </c>
      <c r="T19" s="85">
        <f t="shared" si="0"/>
        <v>3911</v>
      </c>
      <c r="V19" s="45" t="s">
        <v>44</v>
      </c>
      <c r="W19" s="45">
        <v>742</v>
      </c>
    </row>
    <row r="20" spans="1:23" x14ac:dyDescent="0.25">
      <c r="A20" s="45" t="s">
        <v>47</v>
      </c>
      <c r="B20" s="48">
        <v>414</v>
      </c>
      <c r="P20" s="45" t="s">
        <v>392</v>
      </c>
      <c r="Q20" s="45">
        <v>447924</v>
      </c>
      <c r="R20" s="45">
        <v>453328</v>
      </c>
      <c r="S20" s="45">
        <v>453436</v>
      </c>
      <c r="T20" s="45">
        <f t="shared" si="0"/>
        <v>108</v>
      </c>
      <c r="V20" s="45" t="s">
        <v>46</v>
      </c>
      <c r="W20" s="45">
        <v>737</v>
      </c>
    </row>
    <row r="21" spans="1:23" x14ac:dyDescent="0.25">
      <c r="A21" s="45" t="s">
        <v>74</v>
      </c>
      <c r="B21" s="48">
        <v>616</v>
      </c>
      <c r="P21" s="45" t="s">
        <v>54</v>
      </c>
      <c r="Q21" s="45">
        <v>212112</v>
      </c>
      <c r="R21" s="45">
        <v>211837</v>
      </c>
      <c r="S21" s="45">
        <v>210847</v>
      </c>
      <c r="T21" s="45">
        <f t="shared" si="0"/>
        <v>-990</v>
      </c>
      <c r="V21" s="45" t="s">
        <v>74</v>
      </c>
      <c r="W21" s="45">
        <v>616</v>
      </c>
    </row>
    <row r="22" spans="1:23" x14ac:dyDescent="0.25">
      <c r="A22" s="45" t="s">
        <v>46</v>
      </c>
      <c r="B22" s="48">
        <v>737</v>
      </c>
      <c r="P22" s="45" t="s">
        <v>62</v>
      </c>
      <c r="Q22" s="45">
        <v>138808</v>
      </c>
      <c r="R22" s="45">
        <v>142210</v>
      </c>
      <c r="S22" s="45">
        <v>148232</v>
      </c>
      <c r="T22" s="45">
        <f t="shared" si="0"/>
        <v>6022</v>
      </c>
      <c r="V22" s="45" t="s">
        <v>47</v>
      </c>
      <c r="W22" s="45">
        <v>414</v>
      </c>
    </row>
    <row r="23" spans="1:23" x14ac:dyDescent="0.25">
      <c r="A23" s="45" t="s">
        <v>44</v>
      </c>
      <c r="B23" s="48">
        <v>742</v>
      </c>
      <c r="P23" s="45" t="s">
        <v>64</v>
      </c>
      <c r="Q23" s="45">
        <v>1608191</v>
      </c>
      <c r="R23" s="45">
        <v>1637084</v>
      </c>
      <c r="S23" s="45">
        <v>1639332</v>
      </c>
      <c r="T23" s="45">
        <f t="shared" si="0"/>
        <v>2248</v>
      </c>
      <c r="V23" s="45" t="s">
        <v>45</v>
      </c>
      <c r="W23" s="45">
        <v>397</v>
      </c>
    </row>
    <row r="24" spans="1:23" x14ac:dyDescent="0.25">
      <c r="A24" s="45" t="s">
        <v>60</v>
      </c>
      <c r="B24" s="48">
        <v>1014</v>
      </c>
      <c r="P24" s="45" t="s">
        <v>50</v>
      </c>
      <c r="Q24" s="45">
        <v>215491</v>
      </c>
      <c r="R24" s="45">
        <v>215412</v>
      </c>
      <c r="S24" s="45">
        <v>217568</v>
      </c>
      <c r="T24" s="45">
        <f t="shared" si="0"/>
        <v>2156</v>
      </c>
      <c r="V24" s="45" t="s">
        <v>59</v>
      </c>
      <c r="W24" s="45">
        <v>214</v>
      </c>
    </row>
    <row r="25" spans="1:23" x14ac:dyDescent="0.25">
      <c r="A25" s="45" t="s">
        <v>73</v>
      </c>
      <c r="B25" s="48">
        <v>1118</v>
      </c>
      <c r="P25" s="45" t="s">
        <v>55</v>
      </c>
      <c r="Q25" s="45">
        <v>620188</v>
      </c>
      <c r="R25" s="45">
        <v>624718</v>
      </c>
      <c r="S25" s="45">
        <v>624657</v>
      </c>
      <c r="T25" s="45">
        <f t="shared" si="0"/>
        <v>-61</v>
      </c>
      <c r="V25" s="45" t="s">
        <v>49</v>
      </c>
      <c r="W25" s="45">
        <v>149</v>
      </c>
    </row>
    <row r="26" spans="1:23" x14ac:dyDescent="0.25">
      <c r="A26" s="45" t="s">
        <v>56</v>
      </c>
      <c r="B26" s="48">
        <v>1508</v>
      </c>
      <c r="P26" s="45" t="s">
        <v>355</v>
      </c>
      <c r="Q26" s="45">
        <v>576858</v>
      </c>
      <c r="R26" s="45">
        <v>593984</v>
      </c>
      <c r="S26" s="45">
        <v>596684</v>
      </c>
      <c r="T26" s="45">
        <f t="shared" si="0"/>
        <v>2700</v>
      </c>
      <c r="V26" s="45" t="s">
        <v>51</v>
      </c>
      <c r="W26" s="45">
        <v>122</v>
      </c>
    </row>
    <row r="27" spans="1:23" x14ac:dyDescent="0.25">
      <c r="A27" s="45" t="s">
        <v>66</v>
      </c>
      <c r="B27" s="48">
        <v>1883</v>
      </c>
      <c r="P27" s="45" t="s">
        <v>72</v>
      </c>
      <c r="Q27" s="45">
        <v>447348</v>
      </c>
      <c r="R27" s="45">
        <v>459222</v>
      </c>
      <c r="S27" s="45">
        <v>458246</v>
      </c>
      <c r="T27" s="45">
        <f t="shared" si="0"/>
        <v>-976</v>
      </c>
      <c r="V27" s="45" t="s">
        <v>68</v>
      </c>
      <c r="W27" s="45">
        <v>121</v>
      </c>
    </row>
    <row r="28" spans="1:23" x14ac:dyDescent="0.25">
      <c r="A28" s="45" t="s">
        <v>65</v>
      </c>
      <c r="B28" s="48">
        <v>2134</v>
      </c>
      <c r="P28" s="45" t="s">
        <v>66</v>
      </c>
      <c r="Q28" s="45">
        <v>439816</v>
      </c>
      <c r="R28" s="45">
        <v>445202</v>
      </c>
      <c r="S28" s="45">
        <v>447085</v>
      </c>
      <c r="T28" s="45">
        <f t="shared" si="0"/>
        <v>1883</v>
      </c>
      <c r="V28" s="45" t="s">
        <v>392</v>
      </c>
      <c r="W28" s="45">
        <v>108</v>
      </c>
    </row>
    <row r="29" spans="1:23" x14ac:dyDescent="0.25">
      <c r="A29" s="45" t="s">
        <v>50</v>
      </c>
      <c r="B29" s="48">
        <v>2156</v>
      </c>
      <c r="P29" s="45" t="s">
        <v>68</v>
      </c>
      <c r="Q29" s="45">
        <v>562199</v>
      </c>
      <c r="R29" s="45">
        <v>571139</v>
      </c>
      <c r="S29" s="45">
        <v>571260</v>
      </c>
      <c r="T29" s="45">
        <f t="shared" si="0"/>
        <v>121</v>
      </c>
      <c r="V29" s="45" t="s">
        <v>55</v>
      </c>
      <c r="W29" s="45">
        <v>-61</v>
      </c>
    </row>
    <row r="30" spans="1:23" x14ac:dyDescent="0.25">
      <c r="A30" s="45" t="s">
        <v>67</v>
      </c>
      <c r="B30" s="48">
        <v>2164</v>
      </c>
      <c r="P30" s="45" t="s">
        <v>57</v>
      </c>
      <c r="Q30" s="45">
        <v>607140</v>
      </c>
      <c r="R30" s="45">
        <v>623110</v>
      </c>
      <c r="S30" s="45">
        <v>634408</v>
      </c>
      <c r="T30" s="45">
        <f t="shared" si="0"/>
        <v>11298</v>
      </c>
      <c r="V30" s="45" t="s">
        <v>53</v>
      </c>
      <c r="W30" s="45">
        <v>-225</v>
      </c>
    </row>
    <row r="31" spans="1:23" x14ac:dyDescent="0.25">
      <c r="A31" s="45" t="s">
        <v>64</v>
      </c>
      <c r="B31" s="48">
        <v>2248</v>
      </c>
      <c r="P31" s="45" t="s">
        <v>45</v>
      </c>
      <c r="Q31" s="45">
        <v>165576</v>
      </c>
      <c r="R31" s="45">
        <v>166176</v>
      </c>
      <c r="S31" s="45">
        <v>166573</v>
      </c>
      <c r="T31" s="45">
        <f t="shared" si="0"/>
        <v>397</v>
      </c>
      <c r="V31" s="45" t="s">
        <v>72</v>
      </c>
      <c r="W31" s="45">
        <v>-976</v>
      </c>
    </row>
    <row r="32" spans="1:23" x14ac:dyDescent="0.25">
      <c r="A32" s="45" t="s">
        <v>355</v>
      </c>
      <c r="B32" s="48">
        <v>2700</v>
      </c>
      <c r="P32" s="45" t="s">
        <v>52</v>
      </c>
      <c r="Q32" s="45">
        <v>674263</v>
      </c>
      <c r="R32" s="45">
        <v>682122</v>
      </c>
      <c r="S32" s="45">
        <v>680351</v>
      </c>
      <c r="T32" s="45">
        <f t="shared" si="0"/>
        <v>-1771</v>
      </c>
      <c r="V32" s="45" t="s">
        <v>54</v>
      </c>
      <c r="W32" s="45">
        <v>-990</v>
      </c>
    </row>
    <row r="33" spans="1:23" x14ac:dyDescent="0.25">
      <c r="A33" s="45" t="s">
        <v>42</v>
      </c>
      <c r="B33" s="48">
        <v>3911</v>
      </c>
      <c r="P33" s="45" t="s">
        <v>47</v>
      </c>
      <c r="Q33" s="45">
        <v>100979</v>
      </c>
      <c r="R33" s="45">
        <v>101430</v>
      </c>
      <c r="S33" s="45">
        <v>101844</v>
      </c>
      <c r="T33" s="45">
        <f t="shared" si="0"/>
        <v>414</v>
      </c>
      <c r="V33" s="45" t="s">
        <v>58</v>
      </c>
      <c r="W33" s="45">
        <v>-1196</v>
      </c>
    </row>
    <row r="34" spans="1:23" x14ac:dyDescent="0.25">
      <c r="A34" s="45" t="s">
        <v>70</v>
      </c>
      <c r="B34" s="48">
        <v>4392</v>
      </c>
      <c r="P34" s="45" t="s">
        <v>393</v>
      </c>
      <c r="Q34" s="45">
        <v>752659</v>
      </c>
      <c r="R34" s="45">
        <v>758796</v>
      </c>
      <c r="S34" s="45">
        <v>756644</v>
      </c>
      <c r="T34" s="45">
        <f t="shared" si="0"/>
        <v>-2152</v>
      </c>
      <c r="V34" s="45" t="s">
        <v>52</v>
      </c>
      <c r="W34" s="45">
        <v>-1771</v>
      </c>
    </row>
    <row r="35" spans="1:23" x14ac:dyDescent="0.25">
      <c r="A35" s="45" t="s">
        <v>62</v>
      </c>
      <c r="B35" s="48">
        <v>6022</v>
      </c>
      <c r="P35" s="45" t="s">
        <v>65</v>
      </c>
      <c r="Q35" s="45">
        <v>374432</v>
      </c>
      <c r="R35" s="45">
        <v>377070</v>
      </c>
      <c r="S35" s="45">
        <v>379204</v>
      </c>
      <c r="T35" s="45">
        <f t="shared" si="0"/>
        <v>2134</v>
      </c>
      <c r="V35" s="45" t="s">
        <v>393</v>
      </c>
      <c r="W35" s="45">
        <v>-2152</v>
      </c>
    </row>
    <row r="36" spans="1:23" x14ac:dyDescent="0.25">
      <c r="A36" s="45" t="s">
        <v>57</v>
      </c>
      <c r="B36" s="48">
        <v>11298</v>
      </c>
      <c r="P36" s="45" t="s">
        <v>49</v>
      </c>
      <c r="Q36" s="45">
        <v>185244</v>
      </c>
      <c r="R36" s="45">
        <v>186608</v>
      </c>
      <c r="S36" s="45">
        <v>186757</v>
      </c>
      <c r="T36" s="45">
        <f t="shared" si="0"/>
        <v>149</v>
      </c>
      <c r="V36" s="45" t="s">
        <v>69</v>
      </c>
      <c r="W36" s="45">
        <v>-2623</v>
      </c>
    </row>
    <row r="37" spans="1:23" x14ac:dyDescent="0.25">
      <c r="A37" s="45" t="s">
        <v>63</v>
      </c>
      <c r="B37" s="48">
        <v>12341</v>
      </c>
      <c r="P37" s="45" t="s">
        <v>727</v>
      </c>
      <c r="Q37" s="45">
        <v>20079365</v>
      </c>
      <c r="R37" s="45">
        <v>20299993</v>
      </c>
      <c r="S37" s="45">
        <v>20348508</v>
      </c>
      <c r="T37" s="45">
        <f t="shared" si="0"/>
        <v>48515</v>
      </c>
    </row>
    <row r="38" spans="1:23" x14ac:dyDescent="0.25">
      <c r="A38" s="45" t="s">
        <v>727</v>
      </c>
      <c r="B38" s="45">
        <v>269143</v>
      </c>
    </row>
  </sheetData>
  <autoFilter ref="A5:B37">
    <sortState ref="A6:B38">
      <sortCondition ref="B5:B37"/>
    </sortState>
  </autoFilter>
  <pageMargins left="0.7" right="0.7" top="0.75" bottom="0.75" header="0.3" footer="0.3"/>
  <pageSetup orientation="portrait" horizontalDpi="4294967295" verticalDpi="4294967295"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Y38"/>
  <sheetViews>
    <sheetView workbookViewId="0">
      <selection activeCell="A2" sqref="A2"/>
    </sheetView>
  </sheetViews>
  <sheetFormatPr baseColWidth="10" defaultRowHeight="15" x14ac:dyDescent="0.25"/>
  <cols>
    <col min="1" max="1" width="22.85546875" style="45" customWidth="1"/>
    <col min="2" max="15" width="11.42578125" style="45"/>
    <col min="16" max="16" width="17.7109375" style="45" bestFit="1" customWidth="1"/>
    <col min="17" max="17" width="11.42578125" style="45"/>
    <col min="18" max="18" width="11.42578125" style="45" customWidth="1"/>
    <col min="19" max="19" width="11.42578125" style="45"/>
    <col min="20" max="20" width="17.140625" style="45" bestFit="1" customWidth="1"/>
    <col min="21" max="16384" width="11.42578125" style="45"/>
  </cols>
  <sheetData>
    <row r="1" spans="1:25" x14ac:dyDescent="0.25">
      <c r="A1" s="45" t="s">
        <v>728</v>
      </c>
    </row>
    <row r="2" spans="1:25" x14ac:dyDescent="0.25">
      <c r="A2" s="16" t="s">
        <v>93</v>
      </c>
    </row>
    <row r="4" spans="1:25" x14ac:dyDescent="0.25">
      <c r="P4" s="45" t="s">
        <v>391</v>
      </c>
      <c r="Q4" s="45" t="s">
        <v>724</v>
      </c>
      <c r="R4" s="45" t="s">
        <v>161</v>
      </c>
      <c r="S4" s="45" t="s">
        <v>162</v>
      </c>
      <c r="T4" s="45" t="s">
        <v>729</v>
      </c>
      <c r="X4" s="45" t="s">
        <v>391</v>
      </c>
      <c r="Y4" s="45" t="s">
        <v>162</v>
      </c>
    </row>
    <row r="5" spans="1:25" x14ac:dyDescent="0.25">
      <c r="A5" s="45" t="s">
        <v>726</v>
      </c>
      <c r="B5" s="45" t="s">
        <v>719</v>
      </c>
      <c r="P5" s="45" t="s">
        <v>73</v>
      </c>
      <c r="Q5" s="45">
        <v>321298</v>
      </c>
      <c r="R5" s="45">
        <v>325728</v>
      </c>
      <c r="S5" s="45">
        <v>326846</v>
      </c>
      <c r="T5" s="45">
        <f>S5-Q5</f>
        <v>5548</v>
      </c>
      <c r="U5" s="86">
        <f>S5/Q5-1</f>
        <v>1.726745886995884E-2</v>
      </c>
      <c r="X5" s="85" t="s">
        <v>42</v>
      </c>
      <c r="Y5" s="85">
        <v>35144</v>
      </c>
    </row>
    <row r="6" spans="1:25" x14ac:dyDescent="0.25">
      <c r="A6" s="45" t="s">
        <v>42</v>
      </c>
      <c r="B6" s="48">
        <v>35144</v>
      </c>
      <c r="C6" s="48"/>
      <c r="P6" s="45" t="s">
        <v>67</v>
      </c>
      <c r="Q6" s="45">
        <v>877445</v>
      </c>
      <c r="R6" s="45">
        <v>895298</v>
      </c>
      <c r="S6" s="45">
        <v>897462</v>
      </c>
      <c r="T6" s="45">
        <f t="shared" ref="T6:T37" si="0">S6-Q6</f>
        <v>20017</v>
      </c>
      <c r="U6" s="86">
        <f t="shared" ref="U6:U37" si="1">S6/Q6-1</f>
        <v>2.2812825875126119E-2</v>
      </c>
      <c r="X6" s="45" t="s">
        <v>64</v>
      </c>
      <c r="Y6" s="45">
        <v>31141</v>
      </c>
    </row>
    <row r="7" spans="1:25" x14ac:dyDescent="0.25">
      <c r="A7" s="45" t="s">
        <v>64</v>
      </c>
      <c r="B7" s="48">
        <v>31141</v>
      </c>
      <c r="P7" s="45" t="s">
        <v>74</v>
      </c>
      <c r="Q7" s="45">
        <v>181598</v>
      </c>
      <c r="R7" s="45">
        <v>184344</v>
      </c>
      <c r="S7" s="45">
        <v>184960</v>
      </c>
      <c r="T7" s="45">
        <f t="shared" si="0"/>
        <v>3362</v>
      </c>
      <c r="U7" s="86">
        <f t="shared" si="1"/>
        <v>1.8513419751318816E-2</v>
      </c>
      <c r="X7" s="45" t="s">
        <v>57</v>
      </c>
      <c r="Y7" s="45">
        <v>27268</v>
      </c>
    </row>
    <row r="8" spans="1:25" x14ac:dyDescent="0.25">
      <c r="A8" s="45" t="s">
        <v>57</v>
      </c>
      <c r="B8" s="48">
        <v>27268</v>
      </c>
      <c r="P8" s="45" t="s">
        <v>44</v>
      </c>
      <c r="Q8" s="45">
        <v>125280</v>
      </c>
      <c r="R8" s="45">
        <v>127906</v>
      </c>
      <c r="S8" s="45">
        <v>128648</v>
      </c>
      <c r="T8" s="45">
        <f t="shared" si="0"/>
        <v>3368</v>
      </c>
      <c r="U8" s="86">
        <f t="shared" si="1"/>
        <v>2.6883780332056295E-2</v>
      </c>
      <c r="X8" s="45" t="s">
        <v>67</v>
      </c>
      <c r="Y8" s="45">
        <v>20017</v>
      </c>
    </row>
    <row r="9" spans="1:25" x14ac:dyDescent="0.25">
      <c r="A9" s="45" t="s">
        <v>67</v>
      </c>
      <c r="B9" s="48">
        <v>20017</v>
      </c>
      <c r="P9" s="45" t="s">
        <v>46</v>
      </c>
      <c r="Q9" s="45">
        <v>225667</v>
      </c>
      <c r="R9" s="45">
        <v>222041</v>
      </c>
      <c r="S9" s="45">
        <v>222778</v>
      </c>
      <c r="T9" s="45">
        <f t="shared" si="0"/>
        <v>-2889</v>
      </c>
      <c r="U9" s="86">
        <f t="shared" si="1"/>
        <v>-1.2802049036855223E-2</v>
      </c>
      <c r="X9" s="45" t="s">
        <v>355</v>
      </c>
      <c r="Y9" s="45">
        <v>19826</v>
      </c>
    </row>
    <row r="10" spans="1:25" x14ac:dyDescent="0.25">
      <c r="A10" s="45" t="s">
        <v>355</v>
      </c>
      <c r="B10" s="48">
        <v>19826</v>
      </c>
      <c r="P10" s="45" t="s">
        <v>69</v>
      </c>
      <c r="Q10" s="45">
        <v>882868</v>
      </c>
      <c r="R10" s="45">
        <v>897834</v>
      </c>
      <c r="S10" s="45">
        <v>895211</v>
      </c>
      <c r="T10" s="45">
        <f t="shared" si="0"/>
        <v>12343</v>
      </c>
      <c r="U10" s="86">
        <f t="shared" si="1"/>
        <v>1.3980572407200187E-2</v>
      </c>
      <c r="X10" s="45" t="s">
        <v>70</v>
      </c>
      <c r="Y10" s="45">
        <v>16847</v>
      </c>
    </row>
    <row r="11" spans="1:25" x14ac:dyDescent="0.25">
      <c r="A11" s="45" t="s">
        <v>70</v>
      </c>
      <c r="B11" s="48">
        <v>16847</v>
      </c>
      <c r="P11" s="45" t="s">
        <v>63</v>
      </c>
      <c r="Q11" s="45">
        <v>3410841</v>
      </c>
      <c r="R11" s="45">
        <v>3412383</v>
      </c>
      <c r="S11" s="45">
        <v>3424724</v>
      </c>
      <c r="T11" s="45">
        <f t="shared" si="0"/>
        <v>13883</v>
      </c>
      <c r="U11" s="86">
        <f t="shared" si="1"/>
        <v>4.0702571594513071E-3</v>
      </c>
      <c r="X11" s="45" t="s">
        <v>63</v>
      </c>
      <c r="Y11" s="45">
        <v>13883</v>
      </c>
    </row>
    <row r="12" spans="1:25" x14ac:dyDescent="0.25">
      <c r="A12" s="45" t="s">
        <v>63</v>
      </c>
      <c r="B12" s="48">
        <v>13883</v>
      </c>
      <c r="P12" s="45" t="s">
        <v>56</v>
      </c>
      <c r="Q12" s="45">
        <v>779580</v>
      </c>
      <c r="R12" s="45">
        <v>786603</v>
      </c>
      <c r="S12" s="45">
        <v>788111</v>
      </c>
      <c r="T12" s="45">
        <f t="shared" si="0"/>
        <v>8531</v>
      </c>
      <c r="U12" s="86">
        <f t="shared" si="1"/>
        <v>1.0943071910515911E-2</v>
      </c>
      <c r="X12" s="45" t="s">
        <v>69</v>
      </c>
      <c r="Y12" s="45">
        <v>12343</v>
      </c>
    </row>
    <row r="13" spans="1:25" x14ac:dyDescent="0.25">
      <c r="A13" s="45" t="s">
        <v>69</v>
      </c>
      <c r="B13" s="48">
        <v>12343</v>
      </c>
      <c r="P13" s="45" t="s">
        <v>59</v>
      </c>
      <c r="Q13" s="45">
        <v>134121</v>
      </c>
      <c r="R13" s="45">
        <v>134731</v>
      </c>
      <c r="S13" s="45">
        <v>134945</v>
      </c>
      <c r="T13" s="45">
        <f t="shared" si="0"/>
        <v>824</v>
      </c>
      <c r="U13" s="86">
        <f t="shared" si="1"/>
        <v>6.1437060564712986E-3</v>
      </c>
      <c r="X13" s="45" t="s">
        <v>72</v>
      </c>
      <c r="Y13" s="45">
        <v>10898</v>
      </c>
    </row>
    <row r="14" spans="1:25" x14ac:dyDescent="0.25">
      <c r="A14" s="45" t="s">
        <v>72</v>
      </c>
      <c r="B14" s="48">
        <v>10898</v>
      </c>
      <c r="P14" s="45" t="s">
        <v>51</v>
      </c>
      <c r="Q14" s="45">
        <v>243651</v>
      </c>
      <c r="R14" s="45">
        <v>246062</v>
      </c>
      <c r="S14" s="45">
        <v>246184</v>
      </c>
      <c r="T14" s="45">
        <f t="shared" si="0"/>
        <v>2533</v>
      </c>
      <c r="U14" s="86">
        <f t="shared" si="1"/>
        <v>1.0396017254187262E-2</v>
      </c>
      <c r="X14" s="45" t="s">
        <v>62</v>
      </c>
      <c r="Y14" s="45">
        <v>9424</v>
      </c>
    </row>
    <row r="15" spans="1:25" x14ac:dyDescent="0.25">
      <c r="A15" s="45" t="s">
        <v>62</v>
      </c>
      <c r="B15" s="48">
        <v>9424</v>
      </c>
      <c r="P15" s="45" t="s">
        <v>58</v>
      </c>
      <c r="Q15" s="45">
        <v>1627196</v>
      </c>
      <c r="R15" s="45">
        <v>1631929</v>
      </c>
      <c r="S15" s="45">
        <v>1630733</v>
      </c>
      <c r="T15" s="45">
        <f t="shared" si="0"/>
        <v>3537</v>
      </c>
      <c r="U15" s="86">
        <f t="shared" si="1"/>
        <v>2.1736779097294434E-3</v>
      </c>
      <c r="X15" s="45" t="s">
        <v>68</v>
      </c>
      <c r="Y15" s="45">
        <v>9061</v>
      </c>
    </row>
    <row r="16" spans="1:25" x14ac:dyDescent="0.25">
      <c r="A16" s="45" t="s">
        <v>68</v>
      </c>
      <c r="B16" s="48">
        <v>9061</v>
      </c>
      <c r="P16" s="45" t="s">
        <v>70</v>
      </c>
      <c r="Q16" s="45">
        <v>994870</v>
      </c>
      <c r="R16" s="45">
        <v>1007325</v>
      </c>
      <c r="S16" s="45">
        <v>1011717</v>
      </c>
      <c r="T16" s="45">
        <f t="shared" si="0"/>
        <v>16847</v>
      </c>
      <c r="U16" s="86">
        <f t="shared" si="1"/>
        <v>1.6933870756983271E-2</v>
      </c>
      <c r="X16" s="45" t="s">
        <v>56</v>
      </c>
      <c r="Y16" s="45">
        <v>8531</v>
      </c>
    </row>
    <row r="17" spans="1:25" x14ac:dyDescent="0.25">
      <c r="A17" s="45" t="s">
        <v>56</v>
      </c>
      <c r="B17" s="48">
        <v>8531</v>
      </c>
      <c r="P17" s="45" t="s">
        <v>53</v>
      </c>
      <c r="Q17" s="45">
        <v>157793</v>
      </c>
      <c r="R17" s="45">
        <v>153381</v>
      </c>
      <c r="S17" s="45">
        <v>153156</v>
      </c>
      <c r="T17" s="45">
        <f t="shared" si="0"/>
        <v>-4637</v>
      </c>
      <c r="U17" s="86">
        <f t="shared" si="1"/>
        <v>-2.9386601433523674E-2</v>
      </c>
      <c r="X17" s="45" t="s">
        <v>66</v>
      </c>
      <c r="Y17" s="45">
        <v>7269</v>
      </c>
    </row>
    <row r="18" spans="1:25" x14ac:dyDescent="0.25">
      <c r="A18" s="45" t="s">
        <v>66</v>
      </c>
      <c r="B18" s="48">
        <v>7269</v>
      </c>
      <c r="P18" s="45" t="s">
        <v>60</v>
      </c>
      <c r="Q18" s="45">
        <v>226929</v>
      </c>
      <c r="R18" s="45">
        <v>232747</v>
      </c>
      <c r="S18" s="45">
        <v>233761</v>
      </c>
      <c r="T18" s="45">
        <f t="shared" si="0"/>
        <v>6832</v>
      </c>
      <c r="U18" s="86">
        <f t="shared" si="1"/>
        <v>3.0106332817753545E-2</v>
      </c>
      <c r="X18" s="45" t="s">
        <v>60</v>
      </c>
      <c r="Y18" s="45">
        <v>6832</v>
      </c>
    </row>
    <row r="19" spans="1:25" x14ac:dyDescent="0.25">
      <c r="A19" s="45" t="s">
        <v>60</v>
      </c>
      <c r="B19" s="48">
        <v>6832</v>
      </c>
      <c r="P19" s="85" t="s">
        <v>42</v>
      </c>
      <c r="Q19" s="85">
        <v>1761000</v>
      </c>
      <c r="R19" s="85">
        <v>1792233</v>
      </c>
      <c r="S19" s="85">
        <v>1796144</v>
      </c>
      <c r="T19" s="85">
        <f t="shared" si="0"/>
        <v>35144</v>
      </c>
      <c r="U19" s="87">
        <f t="shared" si="1"/>
        <v>1.9956842703009681E-2</v>
      </c>
      <c r="X19" s="45" t="s">
        <v>52</v>
      </c>
      <c r="Y19" s="45">
        <v>6088</v>
      </c>
    </row>
    <row r="20" spans="1:25" x14ac:dyDescent="0.25">
      <c r="A20" s="45" t="s">
        <v>52</v>
      </c>
      <c r="B20" s="48">
        <v>6088</v>
      </c>
      <c r="P20" s="45" t="s">
        <v>392</v>
      </c>
      <c r="Q20" s="45">
        <v>447924</v>
      </c>
      <c r="R20" s="45">
        <v>453328</v>
      </c>
      <c r="S20" s="45">
        <v>453436</v>
      </c>
      <c r="T20" s="45">
        <f t="shared" si="0"/>
        <v>5512</v>
      </c>
      <c r="U20" s="86">
        <f t="shared" si="1"/>
        <v>1.2305658995722446E-2</v>
      </c>
      <c r="X20" s="45" t="s">
        <v>73</v>
      </c>
      <c r="Y20" s="45">
        <v>5548</v>
      </c>
    </row>
    <row r="21" spans="1:25" x14ac:dyDescent="0.25">
      <c r="A21" s="45" t="s">
        <v>73</v>
      </c>
      <c r="B21" s="48">
        <v>5548</v>
      </c>
      <c r="P21" s="45" t="s">
        <v>54</v>
      </c>
      <c r="Q21" s="45">
        <v>212112</v>
      </c>
      <c r="R21" s="45">
        <v>211837</v>
      </c>
      <c r="S21" s="45">
        <v>210847</v>
      </c>
      <c r="T21" s="45">
        <f t="shared" si="0"/>
        <v>-1265</v>
      </c>
      <c r="U21" s="86">
        <f t="shared" si="1"/>
        <v>-5.9638304292072286E-3</v>
      </c>
      <c r="X21" s="45" t="s">
        <v>392</v>
      </c>
      <c r="Y21" s="45">
        <v>5512</v>
      </c>
    </row>
    <row r="22" spans="1:25" x14ac:dyDescent="0.25">
      <c r="A22" s="45" t="s">
        <v>392</v>
      </c>
      <c r="B22" s="48">
        <v>5512</v>
      </c>
      <c r="P22" s="45" t="s">
        <v>62</v>
      </c>
      <c r="Q22" s="45">
        <v>138808</v>
      </c>
      <c r="R22" s="45">
        <v>142210</v>
      </c>
      <c r="S22" s="45">
        <v>148232</v>
      </c>
      <c r="T22" s="45">
        <f t="shared" si="0"/>
        <v>9424</v>
      </c>
      <c r="U22" s="86">
        <f t="shared" si="1"/>
        <v>6.7892340499106751E-2</v>
      </c>
      <c r="X22" s="45" t="s">
        <v>65</v>
      </c>
      <c r="Y22" s="45">
        <v>4772</v>
      </c>
    </row>
    <row r="23" spans="1:25" x14ac:dyDescent="0.25">
      <c r="A23" s="45" t="s">
        <v>65</v>
      </c>
      <c r="B23" s="48">
        <v>4772</v>
      </c>
      <c r="P23" s="45" t="s">
        <v>64</v>
      </c>
      <c r="Q23" s="45">
        <v>1608191</v>
      </c>
      <c r="R23" s="45">
        <v>1637084</v>
      </c>
      <c r="S23" s="45">
        <v>1639332</v>
      </c>
      <c r="T23" s="45">
        <f t="shared" si="0"/>
        <v>31141</v>
      </c>
      <c r="U23" s="86">
        <f t="shared" si="1"/>
        <v>1.9363993456001261E-2</v>
      </c>
      <c r="X23" s="45" t="s">
        <v>55</v>
      </c>
      <c r="Y23" s="45">
        <v>4469</v>
      </c>
    </row>
    <row r="24" spans="1:25" x14ac:dyDescent="0.25">
      <c r="A24" s="45" t="s">
        <v>55</v>
      </c>
      <c r="B24" s="48">
        <v>4469</v>
      </c>
      <c r="P24" s="45" t="s">
        <v>50</v>
      </c>
      <c r="Q24" s="45">
        <v>215491</v>
      </c>
      <c r="R24" s="45">
        <v>215412</v>
      </c>
      <c r="S24" s="45">
        <v>217568</v>
      </c>
      <c r="T24" s="45">
        <f t="shared" si="0"/>
        <v>2077</v>
      </c>
      <c r="U24" s="86">
        <f t="shared" si="1"/>
        <v>9.6384535781077751E-3</v>
      </c>
      <c r="X24" s="45" t="s">
        <v>393</v>
      </c>
      <c r="Y24" s="45">
        <v>3985</v>
      </c>
    </row>
    <row r="25" spans="1:25" x14ac:dyDescent="0.25">
      <c r="A25" s="45" t="s">
        <v>393</v>
      </c>
      <c r="B25" s="48">
        <v>3985</v>
      </c>
      <c r="P25" s="45" t="s">
        <v>55</v>
      </c>
      <c r="Q25" s="45">
        <v>620188</v>
      </c>
      <c r="R25" s="45">
        <v>624718</v>
      </c>
      <c r="S25" s="45">
        <v>624657</v>
      </c>
      <c r="T25" s="45">
        <f t="shared" si="0"/>
        <v>4469</v>
      </c>
      <c r="U25" s="86">
        <f t="shared" si="1"/>
        <v>7.205879507504287E-3</v>
      </c>
      <c r="X25" s="45" t="s">
        <v>58</v>
      </c>
      <c r="Y25" s="45">
        <v>3537</v>
      </c>
    </row>
    <row r="26" spans="1:25" x14ac:dyDescent="0.25">
      <c r="A26" s="45" t="s">
        <v>58</v>
      </c>
      <c r="B26" s="48">
        <v>3537</v>
      </c>
      <c r="P26" s="45" t="s">
        <v>355</v>
      </c>
      <c r="Q26" s="45">
        <v>576858</v>
      </c>
      <c r="R26" s="45">
        <v>593984</v>
      </c>
      <c r="S26" s="45">
        <v>596684</v>
      </c>
      <c r="T26" s="45">
        <f t="shared" si="0"/>
        <v>19826</v>
      </c>
      <c r="U26" s="86">
        <f t="shared" si="1"/>
        <v>3.436894348349151E-2</v>
      </c>
      <c r="X26" s="45" t="s">
        <v>44</v>
      </c>
      <c r="Y26" s="45">
        <v>3368</v>
      </c>
    </row>
    <row r="27" spans="1:25" x14ac:dyDescent="0.25">
      <c r="A27" s="45" t="s">
        <v>44</v>
      </c>
      <c r="B27" s="48">
        <v>3368</v>
      </c>
      <c r="P27" s="45" t="s">
        <v>72</v>
      </c>
      <c r="Q27" s="45">
        <v>447348</v>
      </c>
      <c r="R27" s="45">
        <v>459222</v>
      </c>
      <c r="S27" s="45">
        <v>458246</v>
      </c>
      <c r="T27" s="45">
        <f t="shared" si="0"/>
        <v>10898</v>
      </c>
      <c r="U27" s="86">
        <f t="shared" si="1"/>
        <v>2.4361347317971793E-2</v>
      </c>
      <c r="X27" s="45" t="s">
        <v>74</v>
      </c>
      <c r="Y27" s="45">
        <v>3362</v>
      </c>
    </row>
    <row r="28" spans="1:25" x14ac:dyDescent="0.25">
      <c r="A28" s="45" t="s">
        <v>74</v>
      </c>
      <c r="B28" s="48">
        <v>3362</v>
      </c>
      <c r="P28" s="45" t="s">
        <v>66</v>
      </c>
      <c r="Q28" s="45">
        <v>439816</v>
      </c>
      <c r="R28" s="45">
        <v>445202</v>
      </c>
      <c r="S28" s="45">
        <v>447085</v>
      </c>
      <c r="T28" s="45">
        <f t="shared" si="0"/>
        <v>7269</v>
      </c>
      <c r="U28" s="86">
        <f t="shared" si="1"/>
        <v>1.6527365989413845E-2</v>
      </c>
      <c r="X28" s="45" t="s">
        <v>51</v>
      </c>
      <c r="Y28" s="45">
        <v>2533</v>
      </c>
    </row>
    <row r="29" spans="1:25" x14ac:dyDescent="0.25">
      <c r="A29" s="45" t="s">
        <v>51</v>
      </c>
      <c r="B29" s="48">
        <v>2533</v>
      </c>
      <c r="P29" s="45" t="s">
        <v>68</v>
      </c>
      <c r="Q29" s="45">
        <v>562199</v>
      </c>
      <c r="R29" s="45">
        <v>571139</v>
      </c>
      <c r="S29" s="45">
        <v>571260</v>
      </c>
      <c r="T29" s="45">
        <f t="shared" si="0"/>
        <v>9061</v>
      </c>
      <c r="U29" s="86">
        <f t="shared" si="1"/>
        <v>1.6117068867073758E-2</v>
      </c>
      <c r="X29" s="45" t="s">
        <v>50</v>
      </c>
      <c r="Y29" s="45">
        <v>2077</v>
      </c>
    </row>
    <row r="30" spans="1:25" x14ac:dyDescent="0.25">
      <c r="A30" s="45" t="s">
        <v>50</v>
      </c>
      <c r="B30" s="48">
        <v>2077</v>
      </c>
      <c r="P30" s="45" t="s">
        <v>57</v>
      </c>
      <c r="Q30" s="45">
        <v>607140</v>
      </c>
      <c r="R30" s="45">
        <v>623110</v>
      </c>
      <c r="S30" s="45">
        <v>634408</v>
      </c>
      <c r="T30" s="45">
        <f t="shared" si="0"/>
        <v>27268</v>
      </c>
      <c r="U30" s="86">
        <f t="shared" si="1"/>
        <v>4.4912211351582743E-2</v>
      </c>
      <c r="X30" s="45" t="s">
        <v>49</v>
      </c>
      <c r="Y30" s="45">
        <v>1513</v>
      </c>
    </row>
    <row r="31" spans="1:25" x14ac:dyDescent="0.25">
      <c r="A31" s="45" t="s">
        <v>49</v>
      </c>
      <c r="B31" s="48">
        <v>1513</v>
      </c>
      <c r="P31" s="45" t="s">
        <v>45</v>
      </c>
      <c r="Q31" s="45">
        <v>165576</v>
      </c>
      <c r="R31" s="45">
        <v>166176</v>
      </c>
      <c r="S31" s="45">
        <v>166573</v>
      </c>
      <c r="T31" s="45">
        <f t="shared" si="0"/>
        <v>997</v>
      </c>
      <c r="U31" s="86">
        <f t="shared" si="1"/>
        <v>6.0214040682224912E-3</v>
      </c>
      <c r="X31" s="45" t="s">
        <v>45</v>
      </c>
      <c r="Y31" s="45">
        <v>997</v>
      </c>
    </row>
    <row r="32" spans="1:25" x14ac:dyDescent="0.25">
      <c r="A32" s="45" t="s">
        <v>45</v>
      </c>
      <c r="B32" s="48">
        <v>997</v>
      </c>
      <c r="P32" s="45" t="s">
        <v>52</v>
      </c>
      <c r="Q32" s="45">
        <v>674263</v>
      </c>
      <c r="R32" s="45">
        <v>682122</v>
      </c>
      <c r="S32" s="45">
        <v>680351</v>
      </c>
      <c r="T32" s="45">
        <f t="shared" si="0"/>
        <v>6088</v>
      </c>
      <c r="U32" s="86">
        <f t="shared" si="1"/>
        <v>9.0291177181605065E-3</v>
      </c>
      <c r="X32" s="45" t="s">
        <v>47</v>
      </c>
      <c r="Y32" s="45">
        <v>865</v>
      </c>
    </row>
    <row r="33" spans="1:25" x14ac:dyDescent="0.25">
      <c r="A33" s="45" t="s">
        <v>47</v>
      </c>
      <c r="B33" s="48">
        <v>865</v>
      </c>
      <c r="P33" s="45" t="s">
        <v>47</v>
      </c>
      <c r="Q33" s="45">
        <v>100979</v>
      </c>
      <c r="R33" s="45">
        <v>101430</v>
      </c>
      <c r="S33" s="45">
        <v>101844</v>
      </c>
      <c r="T33" s="45">
        <f t="shared" si="0"/>
        <v>865</v>
      </c>
      <c r="U33" s="86">
        <f t="shared" si="1"/>
        <v>8.5661375137404683E-3</v>
      </c>
      <c r="X33" s="45" t="s">
        <v>59</v>
      </c>
      <c r="Y33" s="45">
        <v>824</v>
      </c>
    </row>
    <row r="34" spans="1:25" x14ac:dyDescent="0.25">
      <c r="A34" s="45" t="s">
        <v>59</v>
      </c>
      <c r="B34" s="48">
        <v>824</v>
      </c>
      <c r="P34" s="45" t="s">
        <v>393</v>
      </c>
      <c r="Q34" s="45">
        <v>752659</v>
      </c>
      <c r="R34" s="45">
        <v>758796</v>
      </c>
      <c r="S34" s="45">
        <v>756644</v>
      </c>
      <c r="T34" s="45">
        <f t="shared" si="0"/>
        <v>3985</v>
      </c>
      <c r="U34" s="86">
        <f t="shared" si="1"/>
        <v>5.2945623449662804E-3</v>
      </c>
      <c r="X34" s="45" t="s">
        <v>54</v>
      </c>
      <c r="Y34" s="45">
        <v>-1265</v>
      </c>
    </row>
    <row r="35" spans="1:25" x14ac:dyDescent="0.25">
      <c r="A35" s="45" t="s">
        <v>54</v>
      </c>
      <c r="B35" s="48">
        <v>-1265</v>
      </c>
      <c r="P35" s="45" t="s">
        <v>65</v>
      </c>
      <c r="Q35" s="45">
        <v>374432</v>
      </c>
      <c r="R35" s="45">
        <v>377070</v>
      </c>
      <c r="S35" s="45">
        <v>379204</v>
      </c>
      <c r="T35" s="45">
        <f t="shared" si="0"/>
        <v>4772</v>
      </c>
      <c r="U35" s="86">
        <f t="shared" si="1"/>
        <v>1.2744637210494902E-2</v>
      </c>
      <c r="X35" s="45" t="s">
        <v>46</v>
      </c>
      <c r="Y35" s="45">
        <v>-2889</v>
      </c>
    </row>
    <row r="36" spans="1:25" x14ac:dyDescent="0.25">
      <c r="A36" s="45" t="s">
        <v>46</v>
      </c>
      <c r="B36" s="48">
        <v>-2889</v>
      </c>
      <c r="P36" s="45" t="s">
        <v>49</v>
      </c>
      <c r="Q36" s="45">
        <v>185244</v>
      </c>
      <c r="R36" s="45">
        <v>186608</v>
      </c>
      <c r="S36" s="45">
        <v>186757</v>
      </c>
      <c r="T36" s="45">
        <f t="shared" si="0"/>
        <v>1513</v>
      </c>
      <c r="U36" s="86">
        <f t="shared" si="1"/>
        <v>8.1676059683444269E-3</v>
      </c>
      <c r="X36" s="45" t="s">
        <v>53</v>
      </c>
      <c r="Y36" s="45">
        <v>-4637</v>
      </c>
    </row>
    <row r="37" spans="1:25" x14ac:dyDescent="0.25">
      <c r="A37" s="45" t="s">
        <v>53</v>
      </c>
      <c r="B37" s="48">
        <v>-4637</v>
      </c>
      <c r="P37" s="45" t="s">
        <v>727</v>
      </c>
      <c r="Q37" s="45">
        <v>20079365</v>
      </c>
      <c r="R37" s="45">
        <v>20299993</v>
      </c>
      <c r="S37" s="45">
        <v>20348508</v>
      </c>
      <c r="T37" s="45">
        <f t="shared" si="0"/>
        <v>269143</v>
      </c>
      <c r="U37" s="86">
        <f t="shared" si="1"/>
        <v>1.3403959736774551E-2</v>
      </c>
      <c r="X37" s="45" t="s">
        <v>727</v>
      </c>
      <c r="Y37" s="45">
        <v>269143</v>
      </c>
    </row>
    <row r="38" spans="1:25" x14ac:dyDescent="0.25">
      <c r="A38" s="45" t="s">
        <v>727</v>
      </c>
      <c r="B38" s="45">
        <v>269143</v>
      </c>
    </row>
  </sheetData>
  <autoFilter ref="A5:B37">
    <sortState ref="A6:B37">
      <sortCondition descending="1" ref="B5:B37"/>
    </sortState>
  </autoFilter>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O38"/>
  <sheetViews>
    <sheetView workbookViewId="0">
      <selection activeCell="A2" sqref="A2"/>
    </sheetView>
  </sheetViews>
  <sheetFormatPr baseColWidth="10" defaultRowHeight="15" x14ac:dyDescent="0.25"/>
  <cols>
    <col min="1" max="1" width="20" style="45" customWidth="1"/>
    <col min="2" max="13" width="11.42578125" style="45"/>
    <col min="14" max="14" width="17" style="45" customWidth="1"/>
    <col min="15" max="16384" width="11.42578125" style="45"/>
  </cols>
  <sheetData>
    <row r="1" spans="1:15" x14ac:dyDescent="0.25">
      <c r="A1" s="45" t="s">
        <v>730</v>
      </c>
    </row>
    <row r="2" spans="1:15" x14ac:dyDescent="0.25">
      <c r="A2" s="16" t="s">
        <v>93</v>
      </c>
    </row>
    <row r="3" spans="1:15" x14ac:dyDescent="0.25">
      <c r="N3" s="45" t="s">
        <v>391</v>
      </c>
      <c r="O3" s="45" t="s">
        <v>162</v>
      </c>
    </row>
    <row r="4" spans="1:15" x14ac:dyDescent="0.25">
      <c r="N4" s="45" t="s">
        <v>63</v>
      </c>
      <c r="O4" s="45">
        <v>3424724</v>
      </c>
    </row>
    <row r="5" spans="1:15" x14ac:dyDescent="0.25">
      <c r="A5" s="45" t="s">
        <v>726</v>
      </c>
      <c r="B5" s="45" t="s">
        <v>719</v>
      </c>
      <c r="N5" s="45" t="s">
        <v>42</v>
      </c>
      <c r="O5" s="45">
        <v>1796144</v>
      </c>
    </row>
    <row r="6" spans="1:15" x14ac:dyDescent="0.25">
      <c r="A6" s="45" t="s">
        <v>63</v>
      </c>
      <c r="B6" s="48">
        <v>3424724</v>
      </c>
      <c r="C6" s="48"/>
      <c r="N6" s="45" t="s">
        <v>64</v>
      </c>
      <c r="O6" s="45">
        <v>1639332</v>
      </c>
    </row>
    <row r="7" spans="1:15" x14ac:dyDescent="0.25">
      <c r="A7" s="85" t="s">
        <v>42</v>
      </c>
      <c r="B7" s="88">
        <v>1796144</v>
      </c>
      <c r="N7" s="45" t="s">
        <v>58</v>
      </c>
      <c r="O7" s="45">
        <v>1630733</v>
      </c>
    </row>
    <row r="8" spans="1:15" x14ac:dyDescent="0.25">
      <c r="A8" s="45" t="s">
        <v>64</v>
      </c>
      <c r="B8" s="48">
        <v>1639332</v>
      </c>
      <c r="N8" s="45" t="s">
        <v>70</v>
      </c>
      <c r="O8" s="45">
        <v>1011717</v>
      </c>
    </row>
    <row r="9" spans="1:15" x14ac:dyDescent="0.25">
      <c r="A9" s="45" t="s">
        <v>58</v>
      </c>
      <c r="B9" s="48">
        <v>1630733</v>
      </c>
      <c r="N9" s="45" t="s">
        <v>67</v>
      </c>
      <c r="O9" s="45">
        <v>897462</v>
      </c>
    </row>
    <row r="10" spans="1:15" x14ac:dyDescent="0.25">
      <c r="A10" s="45" t="s">
        <v>70</v>
      </c>
      <c r="B10" s="48">
        <v>1011717</v>
      </c>
      <c r="N10" s="45" t="s">
        <v>69</v>
      </c>
      <c r="O10" s="45">
        <v>895211</v>
      </c>
    </row>
    <row r="11" spans="1:15" x14ac:dyDescent="0.25">
      <c r="A11" s="45" t="s">
        <v>67</v>
      </c>
      <c r="B11" s="48">
        <v>897462</v>
      </c>
      <c r="N11" s="45" t="s">
        <v>56</v>
      </c>
      <c r="O11" s="45">
        <v>788111</v>
      </c>
    </row>
    <row r="12" spans="1:15" x14ac:dyDescent="0.25">
      <c r="A12" s="45" t="s">
        <v>69</v>
      </c>
      <c r="B12" s="48">
        <v>895211</v>
      </c>
      <c r="N12" s="45" t="s">
        <v>393</v>
      </c>
      <c r="O12" s="45">
        <v>756644</v>
      </c>
    </row>
    <row r="13" spans="1:15" x14ac:dyDescent="0.25">
      <c r="A13" s="45" t="s">
        <v>56</v>
      </c>
      <c r="B13" s="48">
        <v>788111</v>
      </c>
      <c r="N13" s="45" t="s">
        <v>52</v>
      </c>
      <c r="O13" s="45">
        <v>680351</v>
      </c>
    </row>
    <row r="14" spans="1:15" x14ac:dyDescent="0.25">
      <c r="A14" s="45" t="s">
        <v>393</v>
      </c>
      <c r="B14" s="48">
        <v>756644</v>
      </c>
      <c r="N14" s="45" t="s">
        <v>57</v>
      </c>
      <c r="O14" s="45">
        <v>634408</v>
      </c>
    </row>
    <row r="15" spans="1:15" x14ac:dyDescent="0.25">
      <c r="A15" s="45" t="s">
        <v>52</v>
      </c>
      <c r="B15" s="48">
        <v>680351</v>
      </c>
      <c r="N15" s="45" t="s">
        <v>55</v>
      </c>
      <c r="O15" s="45">
        <v>624657</v>
      </c>
    </row>
    <row r="16" spans="1:15" x14ac:dyDescent="0.25">
      <c r="A16" s="45" t="s">
        <v>57</v>
      </c>
      <c r="B16" s="48">
        <v>634408</v>
      </c>
      <c r="N16" s="45" t="s">
        <v>355</v>
      </c>
      <c r="O16" s="45">
        <v>596684</v>
      </c>
    </row>
    <row r="17" spans="1:15" x14ac:dyDescent="0.25">
      <c r="A17" s="45" t="s">
        <v>55</v>
      </c>
      <c r="B17" s="48">
        <v>624657</v>
      </c>
      <c r="N17" s="45" t="s">
        <v>68</v>
      </c>
      <c r="O17" s="45">
        <v>571260</v>
      </c>
    </row>
    <row r="18" spans="1:15" x14ac:dyDescent="0.25">
      <c r="A18" s="45" t="s">
        <v>355</v>
      </c>
      <c r="B18" s="48">
        <v>596684</v>
      </c>
      <c r="N18" s="45" t="s">
        <v>72</v>
      </c>
      <c r="O18" s="45">
        <v>458246</v>
      </c>
    </row>
    <row r="19" spans="1:15" x14ac:dyDescent="0.25">
      <c r="A19" s="45" t="s">
        <v>68</v>
      </c>
      <c r="B19" s="48">
        <v>571260</v>
      </c>
      <c r="N19" s="45" t="s">
        <v>392</v>
      </c>
      <c r="O19" s="45">
        <v>453436</v>
      </c>
    </row>
    <row r="20" spans="1:15" x14ac:dyDescent="0.25">
      <c r="A20" s="45" t="s">
        <v>72</v>
      </c>
      <c r="B20" s="48">
        <v>458246</v>
      </c>
      <c r="N20" s="45" t="s">
        <v>66</v>
      </c>
      <c r="O20" s="45">
        <v>447085</v>
      </c>
    </row>
    <row r="21" spans="1:15" x14ac:dyDescent="0.25">
      <c r="A21" s="45" t="s">
        <v>392</v>
      </c>
      <c r="B21" s="48">
        <v>453436</v>
      </c>
      <c r="N21" s="45" t="s">
        <v>65</v>
      </c>
      <c r="O21" s="45">
        <v>379204</v>
      </c>
    </row>
    <row r="22" spans="1:15" x14ac:dyDescent="0.25">
      <c r="A22" s="45" t="s">
        <v>66</v>
      </c>
      <c r="B22" s="48">
        <v>447085</v>
      </c>
      <c r="N22" s="45" t="s">
        <v>73</v>
      </c>
      <c r="O22" s="45">
        <v>326846</v>
      </c>
    </row>
    <row r="23" spans="1:15" x14ac:dyDescent="0.25">
      <c r="A23" s="45" t="s">
        <v>65</v>
      </c>
      <c r="B23" s="48">
        <v>379204</v>
      </c>
      <c r="N23" s="45" t="s">
        <v>51</v>
      </c>
      <c r="O23" s="45">
        <v>246184</v>
      </c>
    </row>
    <row r="24" spans="1:15" x14ac:dyDescent="0.25">
      <c r="A24" s="45" t="s">
        <v>73</v>
      </c>
      <c r="B24" s="48">
        <v>326846</v>
      </c>
      <c r="N24" s="45" t="s">
        <v>60</v>
      </c>
      <c r="O24" s="45">
        <v>233761</v>
      </c>
    </row>
    <row r="25" spans="1:15" x14ac:dyDescent="0.25">
      <c r="A25" s="45" t="s">
        <v>51</v>
      </c>
      <c r="B25" s="48">
        <v>246184</v>
      </c>
      <c r="N25" s="45" t="s">
        <v>46</v>
      </c>
      <c r="O25" s="45">
        <v>222778</v>
      </c>
    </row>
    <row r="26" spans="1:15" x14ac:dyDescent="0.25">
      <c r="A26" s="45" t="s">
        <v>60</v>
      </c>
      <c r="B26" s="48">
        <v>233761</v>
      </c>
      <c r="N26" s="45" t="s">
        <v>50</v>
      </c>
      <c r="O26" s="45">
        <v>217568</v>
      </c>
    </row>
    <row r="27" spans="1:15" x14ac:dyDescent="0.25">
      <c r="A27" s="45" t="s">
        <v>46</v>
      </c>
      <c r="B27" s="48">
        <v>222778</v>
      </c>
      <c r="N27" s="45" t="s">
        <v>54</v>
      </c>
      <c r="O27" s="45">
        <v>210847</v>
      </c>
    </row>
    <row r="28" spans="1:15" x14ac:dyDescent="0.25">
      <c r="A28" s="45" t="s">
        <v>50</v>
      </c>
      <c r="B28" s="48">
        <v>217568</v>
      </c>
      <c r="N28" s="45" t="s">
        <v>49</v>
      </c>
      <c r="O28" s="45">
        <v>186757</v>
      </c>
    </row>
    <row r="29" spans="1:15" x14ac:dyDescent="0.25">
      <c r="A29" s="45" t="s">
        <v>54</v>
      </c>
      <c r="B29" s="48">
        <v>210847</v>
      </c>
      <c r="N29" s="45" t="s">
        <v>74</v>
      </c>
      <c r="O29" s="45">
        <v>184960</v>
      </c>
    </row>
    <row r="30" spans="1:15" x14ac:dyDescent="0.25">
      <c r="A30" s="45" t="s">
        <v>49</v>
      </c>
      <c r="B30" s="48">
        <v>186757</v>
      </c>
      <c r="N30" s="45" t="s">
        <v>45</v>
      </c>
      <c r="O30" s="45">
        <v>166573</v>
      </c>
    </row>
    <row r="31" spans="1:15" x14ac:dyDescent="0.25">
      <c r="A31" s="45" t="s">
        <v>74</v>
      </c>
      <c r="B31" s="48">
        <v>184960</v>
      </c>
      <c r="N31" s="45" t="s">
        <v>53</v>
      </c>
      <c r="O31" s="45">
        <v>153156</v>
      </c>
    </row>
    <row r="32" spans="1:15" x14ac:dyDescent="0.25">
      <c r="A32" s="45" t="s">
        <v>45</v>
      </c>
      <c r="B32" s="48">
        <v>166573</v>
      </c>
      <c r="N32" s="45" t="s">
        <v>62</v>
      </c>
      <c r="O32" s="45">
        <v>148232</v>
      </c>
    </row>
    <row r="33" spans="1:15" x14ac:dyDescent="0.25">
      <c r="A33" s="45" t="s">
        <v>53</v>
      </c>
      <c r="B33" s="48">
        <v>153156</v>
      </c>
      <c r="N33" s="45" t="s">
        <v>59</v>
      </c>
      <c r="O33" s="45">
        <v>134945</v>
      </c>
    </row>
    <row r="34" spans="1:15" x14ac:dyDescent="0.25">
      <c r="A34" s="45" t="s">
        <v>62</v>
      </c>
      <c r="B34" s="48">
        <v>148232</v>
      </c>
      <c r="N34" s="45" t="s">
        <v>44</v>
      </c>
      <c r="O34" s="45">
        <v>128648</v>
      </c>
    </row>
    <row r="35" spans="1:15" x14ac:dyDescent="0.25">
      <c r="A35" s="45" t="s">
        <v>59</v>
      </c>
      <c r="B35" s="48">
        <v>134945</v>
      </c>
      <c r="N35" s="45" t="s">
        <v>47</v>
      </c>
      <c r="O35" s="45">
        <v>101844</v>
      </c>
    </row>
    <row r="36" spans="1:15" x14ac:dyDescent="0.25">
      <c r="A36" s="45" t="s">
        <v>44</v>
      </c>
      <c r="B36" s="48">
        <v>128648</v>
      </c>
      <c r="N36" s="45" t="s">
        <v>727</v>
      </c>
      <c r="O36" s="45">
        <v>20348508</v>
      </c>
    </row>
    <row r="37" spans="1:15" x14ac:dyDescent="0.25">
      <c r="A37" s="45" t="s">
        <v>47</v>
      </c>
      <c r="B37" s="48">
        <v>101844</v>
      </c>
    </row>
    <row r="38" spans="1:15" x14ac:dyDescent="0.25">
      <c r="A38" s="45" t="s">
        <v>727</v>
      </c>
      <c r="B38" s="45">
        <v>20348508</v>
      </c>
    </row>
  </sheetData>
  <autoFilter ref="A5:B37">
    <sortState ref="A6:B37">
      <sortCondition descending="1" ref="B5:B37"/>
    </sortState>
  </autoFilter>
  <pageMargins left="0.7" right="0.7" top="0.75" bottom="0.75" header="0.3" footer="0.3"/>
  <pageSetup orientation="portrait" horizontalDpi="4294967295" verticalDpi="4294967295"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Q20"/>
  <sheetViews>
    <sheetView topLeftCell="A7" workbookViewId="0">
      <selection activeCell="A2" sqref="A2"/>
    </sheetView>
  </sheetViews>
  <sheetFormatPr baseColWidth="10" defaultColWidth="15.28515625" defaultRowHeight="15" x14ac:dyDescent="0.25"/>
  <cols>
    <col min="1" max="16384" width="15.28515625" style="45"/>
  </cols>
  <sheetData>
    <row r="1" spans="1:17" x14ac:dyDescent="0.25">
      <c r="A1" s="45" t="s">
        <v>731</v>
      </c>
    </row>
    <row r="2" spans="1:17" x14ac:dyDescent="0.25">
      <c r="A2" s="16" t="s">
        <v>93</v>
      </c>
    </row>
    <row r="5" spans="1:17" s="89" customFormat="1" ht="75" x14ac:dyDescent="0.2">
      <c r="A5" s="89" t="s">
        <v>95</v>
      </c>
      <c r="B5" s="89" t="s">
        <v>732</v>
      </c>
      <c r="C5" s="89" t="s">
        <v>733</v>
      </c>
      <c r="D5" s="89" t="s">
        <v>395</v>
      </c>
      <c r="E5" s="89" t="s">
        <v>734</v>
      </c>
      <c r="F5" s="89" t="s">
        <v>735</v>
      </c>
      <c r="G5" s="89" t="s">
        <v>736</v>
      </c>
      <c r="H5" s="89" t="s">
        <v>737</v>
      </c>
      <c r="I5" s="89" t="s">
        <v>738</v>
      </c>
    </row>
    <row r="6" spans="1:17" x14ac:dyDescent="0.25">
      <c r="A6" s="45">
        <v>2013</v>
      </c>
      <c r="B6" s="48">
        <v>70246</v>
      </c>
      <c r="C6" s="48">
        <v>282499</v>
      </c>
      <c r="D6" s="48">
        <v>98394</v>
      </c>
      <c r="E6" s="48">
        <v>9369</v>
      </c>
      <c r="F6" s="48">
        <v>347298</v>
      </c>
      <c r="G6" s="48">
        <v>3034</v>
      </c>
      <c r="H6" s="48">
        <v>523456</v>
      </c>
      <c r="I6" s="48">
        <v>62952</v>
      </c>
      <c r="M6" s="45" t="s">
        <v>719</v>
      </c>
      <c r="N6" s="45" t="s">
        <v>160</v>
      </c>
      <c r="O6" s="45" t="s">
        <v>161</v>
      </c>
      <c r="P6" s="45" t="s">
        <v>162</v>
      </c>
    </row>
    <row r="7" spans="1:17" x14ac:dyDescent="0.25">
      <c r="A7" s="45">
        <v>2014</v>
      </c>
      <c r="B7" s="48">
        <v>77509</v>
      </c>
      <c r="C7" s="48">
        <v>295797</v>
      </c>
      <c r="D7" s="48">
        <v>107248</v>
      </c>
      <c r="E7" s="48">
        <v>9548</v>
      </c>
      <c r="F7" s="48">
        <v>363344</v>
      </c>
      <c r="G7" s="48">
        <v>2860</v>
      </c>
      <c r="H7" s="48">
        <v>540644</v>
      </c>
      <c r="I7" s="48">
        <v>66390</v>
      </c>
      <c r="M7" s="45" t="s">
        <v>732</v>
      </c>
      <c r="N7" s="45">
        <v>107717</v>
      </c>
      <c r="O7" s="45">
        <v>109824</v>
      </c>
      <c r="P7" s="45">
        <v>110474</v>
      </c>
      <c r="Q7" s="90">
        <f>P7/O7-1</f>
        <v>5.9185606060605522E-3</v>
      </c>
    </row>
    <row r="8" spans="1:17" x14ac:dyDescent="0.25">
      <c r="A8" s="45">
        <v>2015</v>
      </c>
      <c r="B8" s="48">
        <v>82606</v>
      </c>
      <c r="C8" s="48">
        <v>312586</v>
      </c>
      <c r="D8" s="48">
        <v>119587</v>
      </c>
      <c r="E8" s="48">
        <v>9329</v>
      </c>
      <c r="F8" s="48">
        <v>385457</v>
      </c>
      <c r="G8" s="48">
        <v>2875</v>
      </c>
      <c r="H8" s="48">
        <v>551836</v>
      </c>
      <c r="I8" s="48">
        <v>70979</v>
      </c>
      <c r="M8" s="45" t="s">
        <v>733</v>
      </c>
      <c r="N8" s="45">
        <v>354545</v>
      </c>
      <c r="O8" s="45">
        <v>354178</v>
      </c>
      <c r="P8" s="45">
        <v>353953</v>
      </c>
      <c r="Q8" s="91">
        <f t="shared" ref="Q8:Q15" si="0">P8/O8-1</f>
        <v>-6.352737888858373E-4</v>
      </c>
    </row>
    <row r="9" spans="1:17" x14ac:dyDescent="0.25">
      <c r="A9" s="45">
        <v>2016</v>
      </c>
      <c r="B9" s="48">
        <v>89558</v>
      </c>
      <c r="C9" s="48">
        <v>334254</v>
      </c>
      <c r="D9" s="48">
        <v>130890</v>
      </c>
      <c r="E9" s="48">
        <v>9329</v>
      </c>
      <c r="F9" s="48">
        <v>407270</v>
      </c>
      <c r="G9" s="48">
        <v>3040</v>
      </c>
      <c r="H9" s="48">
        <v>575641</v>
      </c>
      <c r="I9" s="48">
        <v>74255</v>
      </c>
      <c r="M9" s="45" t="s">
        <v>395</v>
      </c>
      <c r="N9" s="45">
        <v>147313</v>
      </c>
      <c r="O9" s="45">
        <v>149137</v>
      </c>
      <c r="P9" s="45">
        <v>148276</v>
      </c>
      <c r="Q9" s="91">
        <f t="shared" si="0"/>
        <v>-5.7732152316326557E-3</v>
      </c>
    </row>
    <row r="10" spans="1:17" x14ac:dyDescent="0.25">
      <c r="A10" s="45">
        <v>2017</v>
      </c>
      <c r="B10" s="48">
        <v>96726</v>
      </c>
      <c r="C10" s="48">
        <v>343480</v>
      </c>
      <c r="D10" s="48">
        <v>144472</v>
      </c>
      <c r="E10" s="48">
        <v>9194</v>
      </c>
      <c r="F10" s="48">
        <v>435724</v>
      </c>
      <c r="G10" s="48">
        <v>3204</v>
      </c>
      <c r="H10" s="48">
        <v>605107</v>
      </c>
      <c r="I10" s="48">
        <v>79961</v>
      </c>
      <c r="M10" s="45" t="s">
        <v>734</v>
      </c>
      <c r="N10" s="45">
        <v>9448</v>
      </c>
      <c r="O10" s="45">
        <v>9537</v>
      </c>
      <c r="P10" s="45">
        <v>9509</v>
      </c>
      <c r="Q10" s="91">
        <f t="shared" si="0"/>
        <v>-2.9359337317814704E-3</v>
      </c>
    </row>
    <row r="11" spans="1:17" x14ac:dyDescent="0.25">
      <c r="A11" s="45">
        <v>2018</v>
      </c>
      <c r="B11" s="48">
        <v>104065</v>
      </c>
      <c r="C11" s="48">
        <v>354114</v>
      </c>
      <c r="D11" s="48">
        <v>141254</v>
      </c>
      <c r="E11" s="48">
        <v>9458</v>
      </c>
      <c r="F11" s="48">
        <v>452017</v>
      </c>
      <c r="G11" s="48">
        <v>2703</v>
      </c>
      <c r="H11" s="48">
        <v>614655</v>
      </c>
      <c r="I11" s="48">
        <v>82734</v>
      </c>
      <c r="M11" s="45" t="s">
        <v>735</v>
      </c>
      <c r="N11" s="45">
        <v>454528</v>
      </c>
      <c r="O11" s="45">
        <v>457311</v>
      </c>
      <c r="P11" s="45">
        <v>458843</v>
      </c>
      <c r="Q11" s="91">
        <f t="shared" si="0"/>
        <v>3.3500178215699616E-3</v>
      </c>
    </row>
    <row r="12" spans="1:17" x14ac:dyDescent="0.25">
      <c r="A12" s="92">
        <v>43466</v>
      </c>
      <c r="B12" s="48">
        <v>107717</v>
      </c>
      <c r="C12" s="48">
        <v>354545</v>
      </c>
      <c r="D12" s="48">
        <v>147313</v>
      </c>
      <c r="E12" s="48">
        <v>9448</v>
      </c>
      <c r="F12" s="48">
        <v>454528</v>
      </c>
      <c r="G12" s="48">
        <v>2716</v>
      </c>
      <c r="H12" s="48">
        <v>619635</v>
      </c>
      <c r="I12" s="48">
        <v>82668</v>
      </c>
      <c r="M12" s="45" t="s">
        <v>736</v>
      </c>
      <c r="N12" s="45">
        <v>2716</v>
      </c>
      <c r="O12" s="45">
        <v>2777</v>
      </c>
      <c r="P12" s="45">
        <v>2774</v>
      </c>
      <c r="Q12" s="91">
        <f t="shared" si="0"/>
        <v>-1.0803024846957054E-3</v>
      </c>
    </row>
    <row r="13" spans="1:17" x14ac:dyDescent="0.25">
      <c r="A13" s="92">
        <v>43497</v>
      </c>
      <c r="B13" s="48">
        <v>109824</v>
      </c>
      <c r="C13" s="48">
        <v>354178</v>
      </c>
      <c r="D13" s="48">
        <v>149137</v>
      </c>
      <c r="E13" s="48">
        <v>9537</v>
      </c>
      <c r="F13" s="48">
        <v>457311</v>
      </c>
      <c r="G13" s="48">
        <v>2777</v>
      </c>
      <c r="H13" s="48">
        <v>626050</v>
      </c>
      <c r="I13" s="48">
        <v>83419</v>
      </c>
      <c r="M13" s="45" t="s">
        <v>737</v>
      </c>
      <c r="N13" s="45">
        <v>619635</v>
      </c>
      <c r="O13" s="45">
        <v>626050</v>
      </c>
      <c r="P13" s="45">
        <v>628435</v>
      </c>
      <c r="Q13" s="90">
        <f t="shared" si="0"/>
        <v>3.8095998722147417E-3</v>
      </c>
    </row>
    <row r="14" spans="1:17" x14ac:dyDescent="0.25">
      <c r="A14" s="92">
        <v>43525</v>
      </c>
      <c r="B14" s="48">
        <v>110474</v>
      </c>
      <c r="C14" s="48">
        <v>353953</v>
      </c>
      <c r="D14" s="48">
        <v>148276</v>
      </c>
      <c r="E14" s="48">
        <v>9509</v>
      </c>
      <c r="F14" s="48">
        <v>458843</v>
      </c>
      <c r="G14" s="48">
        <v>2774</v>
      </c>
      <c r="H14" s="48">
        <v>628435</v>
      </c>
      <c r="I14" s="48">
        <v>83880</v>
      </c>
      <c r="M14" s="45" t="s">
        <v>738</v>
      </c>
      <c r="N14" s="45">
        <v>82668</v>
      </c>
      <c r="O14" s="45">
        <v>83419</v>
      </c>
      <c r="P14" s="45">
        <v>83880</v>
      </c>
      <c r="Q14" s="90">
        <f t="shared" si="0"/>
        <v>5.5263189441254745E-3</v>
      </c>
    </row>
    <row r="15" spans="1:17" x14ac:dyDescent="0.25">
      <c r="B15" s="86">
        <f>B14/B11-1</f>
        <v>6.1586508432229792E-2</v>
      </c>
      <c r="C15" s="86">
        <f>C14/C11-1</f>
        <v>-4.5465584529280623E-4</v>
      </c>
      <c r="D15" s="86">
        <f>D14/D11-1</f>
        <v>4.971186656661053E-2</v>
      </c>
      <c r="E15" s="86">
        <f t="shared" ref="E15:I15" si="1">E14/E11-1</f>
        <v>5.3922605201945917E-3</v>
      </c>
      <c r="F15" s="86">
        <f t="shared" si="1"/>
        <v>1.5101201945944442E-2</v>
      </c>
      <c r="G15" s="86">
        <f t="shared" si="1"/>
        <v>2.6267110617832046E-2</v>
      </c>
      <c r="H15" s="86">
        <f>H14/H11-1</f>
        <v>2.2419080622463117E-2</v>
      </c>
      <c r="I15" s="86">
        <f t="shared" si="1"/>
        <v>1.3851620857205038E-2</v>
      </c>
      <c r="M15" s="45" t="s">
        <v>739</v>
      </c>
      <c r="N15" s="45">
        <v>1778570</v>
      </c>
      <c r="O15" s="45">
        <v>1792233</v>
      </c>
      <c r="P15" s="45">
        <v>1796144</v>
      </c>
      <c r="Q15" s="91">
        <f t="shared" si="0"/>
        <v>2.1821939446489136E-3</v>
      </c>
    </row>
    <row r="16" spans="1:17" x14ac:dyDescent="0.25">
      <c r="B16" s="93">
        <f>B14-B11</f>
        <v>6409</v>
      </c>
      <c r="C16" s="93">
        <f>C13-C11</f>
        <v>64</v>
      </c>
      <c r="D16" s="93">
        <f t="shared" ref="D16:I16" si="2">D13-D11</f>
        <v>7883</v>
      </c>
      <c r="E16" s="93">
        <f t="shared" si="2"/>
        <v>79</v>
      </c>
      <c r="F16" s="93">
        <f t="shared" si="2"/>
        <v>5294</v>
      </c>
      <c r="G16" s="93">
        <f t="shared" si="2"/>
        <v>74</v>
      </c>
      <c r="H16" s="93">
        <f t="shared" si="2"/>
        <v>11395</v>
      </c>
      <c r="I16" s="93">
        <f t="shared" si="2"/>
        <v>685</v>
      </c>
      <c r="Q16" s="94">
        <f>MAX(Q7:Q15)</f>
        <v>5.9185606060605522E-3</v>
      </c>
    </row>
    <row r="17" spans="2:17" x14ac:dyDescent="0.25">
      <c r="B17" s="86">
        <f>B14/B13-1</f>
        <v>5.9185606060605522E-3</v>
      </c>
      <c r="C17" s="86">
        <f t="shared" ref="C17:I17" si="3">C14/C13-1</f>
        <v>-6.352737888858373E-4</v>
      </c>
      <c r="D17" s="86">
        <f t="shared" si="3"/>
        <v>-5.7732152316326557E-3</v>
      </c>
      <c r="E17" s="86">
        <f t="shared" si="3"/>
        <v>-2.9359337317814704E-3</v>
      </c>
      <c r="F17" s="86">
        <f t="shared" si="3"/>
        <v>3.3500178215699616E-3</v>
      </c>
      <c r="G17" s="86">
        <f t="shared" si="3"/>
        <v>-1.0803024846957054E-3</v>
      </c>
      <c r="H17" s="86">
        <f t="shared" si="3"/>
        <v>3.8095998722147417E-3</v>
      </c>
      <c r="I17" s="86">
        <f t="shared" si="3"/>
        <v>5.5263189441254745E-3</v>
      </c>
      <c r="Q17" s="94">
        <f>MAX(Q8:Q15)</f>
        <v>5.5263189441254745E-3</v>
      </c>
    </row>
    <row r="18" spans="2:17" x14ac:dyDescent="0.25">
      <c r="B18" s="93">
        <f>B14-B13</f>
        <v>650</v>
      </c>
      <c r="C18" s="93">
        <f t="shared" ref="C18:I18" si="4">C14-C13</f>
        <v>-225</v>
      </c>
      <c r="D18" s="93">
        <f t="shared" si="4"/>
        <v>-861</v>
      </c>
      <c r="E18" s="93">
        <f t="shared" si="4"/>
        <v>-28</v>
      </c>
      <c r="F18" s="93">
        <f t="shared" si="4"/>
        <v>1532</v>
      </c>
      <c r="G18" s="93">
        <f t="shared" si="4"/>
        <v>-3</v>
      </c>
      <c r="H18" s="93">
        <f t="shared" si="4"/>
        <v>2385</v>
      </c>
      <c r="I18" s="93">
        <f t="shared" si="4"/>
        <v>461</v>
      </c>
      <c r="Q18" s="94">
        <f>MIN(Q7:Q14)</f>
        <v>-5.7732152316326557E-3</v>
      </c>
    </row>
    <row r="20" spans="2:17" x14ac:dyDescent="0.25">
      <c r="C20" s="48"/>
    </row>
  </sheetData>
  <pageMargins left="0.7" right="0.7" top="0.75" bottom="0.75" header="0.3" footer="0.3"/>
  <pageSetup orientation="portrait" horizontalDpi="4294967295" verticalDpi="4294967295"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T17"/>
  <sheetViews>
    <sheetView workbookViewId="0">
      <selection activeCell="A2" sqref="A2"/>
    </sheetView>
  </sheetViews>
  <sheetFormatPr baseColWidth="10" defaultRowHeight="15" x14ac:dyDescent="0.25"/>
  <cols>
    <col min="1" max="1" width="52" style="45" customWidth="1"/>
    <col min="2" max="13" width="11.42578125" style="45"/>
    <col min="14" max="14" width="26.28515625" style="45" customWidth="1"/>
    <col min="15" max="16384" width="11.42578125" style="45"/>
  </cols>
  <sheetData>
    <row r="1" spans="1:20" x14ac:dyDescent="0.25">
      <c r="A1" s="45" t="s">
        <v>740</v>
      </c>
    </row>
    <row r="2" spans="1:20" x14ac:dyDescent="0.25">
      <c r="A2" s="16" t="s">
        <v>93</v>
      </c>
    </row>
    <row r="5" spans="1:20" x14ac:dyDescent="0.25">
      <c r="A5" s="45" t="s">
        <v>741</v>
      </c>
      <c r="B5" s="84" t="s">
        <v>742</v>
      </c>
      <c r="N5" s="45" t="s">
        <v>719</v>
      </c>
      <c r="O5" s="45" t="s">
        <v>160</v>
      </c>
      <c r="Q5" s="45" t="s">
        <v>161</v>
      </c>
      <c r="S5" s="45" t="s">
        <v>162</v>
      </c>
    </row>
    <row r="6" spans="1:20" x14ac:dyDescent="0.25">
      <c r="A6" s="45" t="s">
        <v>732</v>
      </c>
      <c r="B6" s="86">
        <f>S6/$S$14</f>
        <v>6.1506204402319638E-2</v>
      </c>
      <c r="N6" s="45" t="s">
        <v>732</v>
      </c>
      <c r="O6" s="45">
        <v>107717</v>
      </c>
      <c r="P6" s="86">
        <f>O6/$O$14</f>
        <v>6.0563823746043167E-2</v>
      </c>
      <c r="Q6" s="45">
        <v>109824</v>
      </c>
      <c r="R6" s="86">
        <f>Q6/$Q$14</f>
        <v>6.1277746810822029E-2</v>
      </c>
      <c r="S6" s="45">
        <v>110474</v>
      </c>
      <c r="T6" s="86">
        <f>S6/$S$14</f>
        <v>6.1506204402319638E-2</v>
      </c>
    </row>
    <row r="7" spans="1:20" x14ac:dyDescent="0.25">
      <c r="A7" s="45" t="s">
        <v>733</v>
      </c>
      <c r="B7" s="86">
        <f t="shared" ref="B7:B13" si="0">S7/$S$14</f>
        <v>0.19706270766709127</v>
      </c>
      <c r="N7" s="45" t="s">
        <v>733</v>
      </c>
      <c r="O7" s="45">
        <v>354545</v>
      </c>
      <c r="P7" s="86">
        <f t="shared" ref="P7:P13" si="1">O7/$O$14</f>
        <v>0.19934273039576739</v>
      </c>
      <c r="Q7" s="45">
        <v>354178</v>
      </c>
      <c r="R7" s="86">
        <f t="shared" ref="R7:R13" si="2">Q7/$Q$14</f>
        <v>0.19761827842696791</v>
      </c>
      <c r="S7" s="45">
        <v>353953</v>
      </c>
      <c r="T7" s="86">
        <f t="shared" ref="T7:T13" si="3">S7/$S$14</f>
        <v>0.19706270766709127</v>
      </c>
    </row>
    <row r="8" spans="1:20" x14ac:dyDescent="0.25">
      <c r="A8" s="45" t="s">
        <v>395</v>
      </c>
      <c r="B8" s="86">
        <f t="shared" si="0"/>
        <v>8.2552401143783566E-2</v>
      </c>
      <c r="N8" s="45" t="s">
        <v>395</v>
      </c>
      <c r="O8" s="45">
        <v>147313</v>
      </c>
      <c r="P8" s="86">
        <f t="shared" si="1"/>
        <v>8.2826652872813558E-2</v>
      </c>
      <c r="Q8" s="45">
        <v>149137</v>
      </c>
      <c r="R8" s="86">
        <f t="shared" si="2"/>
        <v>8.3212952780135171E-2</v>
      </c>
      <c r="S8" s="45">
        <v>148276</v>
      </c>
      <c r="T8" s="86">
        <f t="shared" si="3"/>
        <v>8.2552401143783566E-2</v>
      </c>
    </row>
    <row r="9" spans="1:20" x14ac:dyDescent="0.25">
      <c r="A9" s="45" t="s">
        <v>734</v>
      </c>
      <c r="B9" s="86">
        <f t="shared" si="0"/>
        <v>5.2941189570546686E-3</v>
      </c>
      <c r="N9" s="45" t="s">
        <v>734</v>
      </c>
      <c r="O9" s="45">
        <v>9448</v>
      </c>
      <c r="P9" s="86">
        <f t="shared" si="1"/>
        <v>5.3121327808295432E-3</v>
      </c>
      <c r="Q9" s="45">
        <v>9537</v>
      </c>
      <c r="R9" s="86">
        <f t="shared" si="2"/>
        <v>5.3212947200503508E-3</v>
      </c>
      <c r="S9" s="45">
        <v>9509</v>
      </c>
      <c r="T9" s="86">
        <f t="shared" si="3"/>
        <v>5.2941189570546686E-3</v>
      </c>
    </row>
    <row r="10" spans="1:20" x14ac:dyDescent="0.25">
      <c r="A10" s="45" t="s">
        <v>735</v>
      </c>
      <c r="B10" s="86">
        <f t="shared" si="0"/>
        <v>0.25546002993078504</v>
      </c>
      <c r="N10" s="45" t="s">
        <v>735</v>
      </c>
      <c r="O10" s="45">
        <v>454528</v>
      </c>
      <c r="P10" s="86">
        <f t="shared" si="1"/>
        <v>0.25555811691415015</v>
      </c>
      <c r="Q10" s="45">
        <v>457311</v>
      </c>
      <c r="R10" s="86">
        <f t="shared" si="2"/>
        <v>0.25516269368993877</v>
      </c>
      <c r="S10" s="45">
        <v>458843</v>
      </c>
      <c r="T10" s="86">
        <f t="shared" si="3"/>
        <v>0.25546002993078504</v>
      </c>
    </row>
    <row r="11" spans="1:20" x14ac:dyDescent="0.25">
      <c r="A11" s="45" t="s">
        <v>736</v>
      </c>
      <c r="B11" s="86">
        <f t="shared" si="0"/>
        <v>1.5444196011010253E-3</v>
      </c>
      <c r="N11" s="45" t="s">
        <v>736</v>
      </c>
      <c r="O11" s="45">
        <v>2716</v>
      </c>
      <c r="P11" s="86">
        <f t="shared" si="1"/>
        <v>1.5270694996542167E-3</v>
      </c>
      <c r="Q11" s="45">
        <v>2777</v>
      </c>
      <c r="R11" s="86">
        <f t="shared" si="2"/>
        <v>1.5494637137024037E-3</v>
      </c>
      <c r="S11" s="45">
        <v>2774</v>
      </c>
      <c r="T11" s="86">
        <f t="shared" si="3"/>
        <v>1.5444196011010253E-3</v>
      </c>
    </row>
    <row r="12" spans="1:20" x14ac:dyDescent="0.25">
      <c r="A12" s="45" t="s">
        <v>737</v>
      </c>
      <c r="B12" s="86">
        <f t="shared" si="0"/>
        <v>0.34988007643039754</v>
      </c>
      <c r="N12" s="45" t="s">
        <v>737</v>
      </c>
      <c r="O12" s="45">
        <v>619635</v>
      </c>
      <c r="P12" s="86">
        <f t="shared" si="1"/>
        <v>0.34838943645737869</v>
      </c>
      <c r="Q12" s="45">
        <v>626050</v>
      </c>
      <c r="R12" s="86">
        <f t="shared" si="2"/>
        <v>0.34931284046214972</v>
      </c>
      <c r="S12" s="45">
        <v>628435</v>
      </c>
      <c r="T12" s="86">
        <f t="shared" si="3"/>
        <v>0.34988007643039754</v>
      </c>
    </row>
    <row r="13" spans="1:20" x14ac:dyDescent="0.25">
      <c r="A13" s="45" t="s">
        <v>738</v>
      </c>
      <c r="B13" s="86">
        <f t="shared" si="0"/>
        <v>4.6700041867467193E-2</v>
      </c>
      <c r="N13" s="45" t="s">
        <v>738</v>
      </c>
      <c r="O13" s="45">
        <v>82668</v>
      </c>
      <c r="P13" s="86">
        <f t="shared" si="1"/>
        <v>4.6480037333363318E-2</v>
      </c>
      <c r="Q13" s="45">
        <v>83419</v>
      </c>
      <c r="R13" s="86">
        <f t="shared" si="2"/>
        <v>4.6544729396233636E-2</v>
      </c>
      <c r="S13" s="45">
        <v>83880</v>
      </c>
      <c r="T13" s="86">
        <f t="shared" si="3"/>
        <v>4.6700041867467193E-2</v>
      </c>
    </row>
    <row r="14" spans="1:20" x14ac:dyDescent="0.25">
      <c r="B14" s="95">
        <f>SUM(B6:B13)</f>
        <v>1</v>
      </c>
      <c r="N14" s="45" t="s">
        <v>739</v>
      </c>
      <c r="O14" s="45">
        <v>1778570</v>
      </c>
      <c r="P14" s="86">
        <f>SUM(P6:P13)</f>
        <v>1</v>
      </c>
      <c r="Q14" s="45">
        <v>1792233</v>
      </c>
      <c r="R14" s="86">
        <f>SUM(R6:R13)</f>
        <v>0.99999999999999989</v>
      </c>
      <c r="S14" s="45">
        <v>1796144</v>
      </c>
      <c r="T14" s="86">
        <f>SUM(T6:T13)</f>
        <v>1</v>
      </c>
    </row>
    <row r="17" spans="14:16" x14ac:dyDescent="0.25">
      <c r="N17" s="84"/>
      <c r="O17" s="96"/>
      <c r="P17" s="96"/>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B30"/>
  <sheetViews>
    <sheetView workbookViewId="0">
      <selection activeCell="A2" sqref="A2"/>
    </sheetView>
  </sheetViews>
  <sheetFormatPr baseColWidth="10" defaultRowHeight="15" x14ac:dyDescent="0.25"/>
  <cols>
    <col min="1" max="16384" width="11.42578125" style="45"/>
  </cols>
  <sheetData>
    <row r="1" spans="1:2" x14ac:dyDescent="0.25">
      <c r="A1" s="45" t="s">
        <v>743</v>
      </c>
    </row>
    <row r="2" spans="1:2" x14ac:dyDescent="0.25">
      <c r="A2" s="16" t="s">
        <v>93</v>
      </c>
    </row>
    <row r="5" spans="1:2" x14ac:dyDescent="0.25">
      <c r="A5" s="45" t="s">
        <v>95</v>
      </c>
      <c r="B5" s="45" t="s">
        <v>744</v>
      </c>
    </row>
    <row r="6" spans="1:2" x14ac:dyDescent="0.25">
      <c r="A6" s="45">
        <v>2013</v>
      </c>
      <c r="B6" s="48">
        <v>70246</v>
      </c>
    </row>
    <row r="7" spans="1:2" x14ac:dyDescent="0.25">
      <c r="A7" s="45">
        <v>2014</v>
      </c>
      <c r="B7" s="48">
        <v>77509</v>
      </c>
    </row>
    <row r="8" spans="1:2" x14ac:dyDescent="0.25">
      <c r="A8" s="45">
        <v>2015</v>
      </c>
      <c r="B8" s="48">
        <v>82606</v>
      </c>
    </row>
    <row r="9" spans="1:2" x14ac:dyDescent="0.25">
      <c r="A9" s="45">
        <v>2016</v>
      </c>
      <c r="B9" s="48">
        <v>89558</v>
      </c>
    </row>
    <row r="10" spans="1:2" x14ac:dyDescent="0.25">
      <c r="A10" s="45">
        <v>2017</v>
      </c>
      <c r="B10" s="48">
        <v>96726</v>
      </c>
    </row>
    <row r="11" spans="1:2" x14ac:dyDescent="0.25">
      <c r="A11" s="45">
        <v>2018</v>
      </c>
      <c r="B11" s="48">
        <v>104065</v>
      </c>
    </row>
    <row r="12" spans="1:2" x14ac:dyDescent="0.25">
      <c r="A12" s="92">
        <v>43525</v>
      </c>
      <c r="B12" s="48">
        <v>110474</v>
      </c>
    </row>
    <row r="13" spans="1:2" x14ac:dyDescent="0.25">
      <c r="A13" s="92"/>
      <c r="B13" s="48"/>
    </row>
    <row r="20" spans="1:2" x14ac:dyDescent="0.25">
      <c r="A20" s="45">
        <v>2013</v>
      </c>
      <c r="B20" s="48">
        <v>70246</v>
      </c>
    </row>
    <row r="21" spans="1:2" x14ac:dyDescent="0.25">
      <c r="A21" s="45">
        <v>2014</v>
      </c>
      <c r="B21" s="48">
        <v>77509</v>
      </c>
    </row>
    <row r="22" spans="1:2" x14ac:dyDescent="0.25">
      <c r="A22" s="45">
        <v>2015</v>
      </c>
      <c r="B22" s="48">
        <v>82606</v>
      </c>
    </row>
    <row r="23" spans="1:2" x14ac:dyDescent="0.25">
      <c r="A23" s="45">
        <v>2016</v>
      </c>
      <c r="B23" s="48">
        <v>89558</v>
      </c>
    </row>
    <row r="24" spans="1:2" x14ac:dyDescent="0.25">
      <c r="A24" s="45">
        <v>2017</v>
      </c>
      <c r="B24" s="48">
        <v>96726</v>
      </c>
    </row>
    <row r="25" spans="1:2" x14ac:dyDescent="0.25">
      <c r="A25" s="45">
        <v>2018</v>
      </c>
      <c r="B25" s="48">
        <v>104065</v>
      </c>
    </row>
    <row r="26" spans="1:2" x14ac:dyDescent="0.25">
      <c r="A26" s="92">
        <v>43466</v>
      </c>
      <c r="B26" s="48">
        <v>107717</v>
      </c>
    </row>
    <row r="27" spans="1:2" x14ac:dyDescent="0.25">
      <c r="A27" s="92">
        <v>43497</v>
      </c>
      <c r="B27" s="48">
        <v>109824</v>
      </c>
    </row>
    <row r="28" spans="1:2" x14ac:dyDescent="0.25">
      <c r="A28" s="92">
        <v>43525</v>
      </c>
      <c r="B28" s="48">
        <v>110474</v>
      </c>
    </row>
    <row r="29" spans="1:2" x14ac:dyDescent="0.25">
      <c r="A29" s="45" t="s">
        <v>745</v>
      </c>
      <c r="B29" s="91">
        <f>B28/B27-1</f>
        <v>5.9185606060605522E-3</v>
      </c>
    </row>
    <row r="30" spans="1:2" x14ac:dyDescent="0.25">
      <c r="A30" s="45" t="s">
        <v>746</v>
      </c>
      <c r="B30" s="48">
        <f>B28-B27</f>
        <v>650</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O11"/>
  <sheetViews>
    <sheetView workbookViewId="0">
      <selection activeCell="A2" sqref="A2"/>
    </sheetView>
  </sheetViews>
  <sheetFormatPr baseColWidth="10" defaultRowHeight="15" x14ac:dyDescent="0.25"/>
  <cols>
    <col min="1" max="1" width="22.7109375" style="45" customWidth="1"/>
    <col min="2" max="12" width="11.42578125" style="45"/>
    <col min="13" max="13" width="7.140625" style="45" bestFit="1" customWidth="1"/>
    <col min="14" max="16384" width="11.42578125" style="45"/>
  </cols>
  <sheetData>
    <row r="1" spans="1:15" x14ac:dyDescent="0.25">
      <c r="A1" s="45" t="s">
        <v>747</v>
      </c>
    </row>
    <row r="2" spans="1:15" x14ac:dyDescent="0.25">
      <c r="A2" s="16" t="s">
        <v>93</v>
      </c>
      <c r="M2" s="92"/>
    </row>
    <row r="3" spans="1:15" x14ac:dyDescent="0.25">
      <c r="L3" s="45" t="s">
        <v>719</v>
      </c>
      <c r="M3" s="92" t="s">
        <v>160</v>
      </c>
      <c r="N3" s="45" t="s">
        <v>161</v>
      </c>
      <c r="O3" s="45" t="s">
        <v>162</v>
      </c>
    </row>
    <row r="4" spans="1:15" x14ac:dyDescent="0.25">
      <c r="L4" s="45" t="s">
        <v>748</v>
      </c>
      <c r="M4" s="45">
        <v>86566</v>
      </c>
      <c r="N4" s="45">
        <v>88534</v>
      </c>
      <c r="O4" s="45">
        <v>89154</v>
      </c>
    </row>
    <row r="5" spans="1:15" x14ac:dyDescent="0.25">
      <c r="A5" s="45" t="s">
        <v>741</v>
      </c>
      <c r="B5" s="84" t="s">
        <v>742</v>
      </c>
      <c r="L5" s="45" t="s">
        <v>749</v>
      </c>
      <c r="M5" s="45">
        <v>34</v>
      </c>
      <c r="N5" s="45">
        <v>34</v>
      </c>
      <c r="O5" s="45">
        <v>33</v>
      </c>
    </row>
    <row r="6" spans="1:15" x14ac:dyDescent="0.25">
      <c r="A6" s="45" t="s">
        <v>750</v>
      </c>
      <c r="B6" s="86">
        <f>O4/$O$9</f>
        <v>0.80701341492115797</v>
      </c>
      <c r="C6" s="86"/>
      <c r="L6" s="45" t="s">
        <v>751</v>
      </c>
      <c r="M6" s="45">
        <v>20418</v>
      </c>
      <c r="N6" s="45">
        <v>20515</v>
      </c>
      <c r="O6" s="45">
        <v>20526</v>
      </c>
    </row>
    <row r="7" spans="1:15" x14ac:dyDescent="0.25">
      <c r="A7" s="45" t="s">
        <v>752</v>
      </c>
      <c r="B7" s="86">
        <f>O5/$O$9</f>
        <v>2.9871281930590006E-4</v>
      </c>
      <c r="C7" s="86"/>
      <c r="L7" s="45" t="s">
        <v>753</v>
      </c>
      <c r="M7" s="45">
        <v>224</v>
      </c>
      <c r="N7" s="45">
        <v>229</v>
      </c>
      <c r="O7" s="45">
        <v>225</v>
      </c>
    </row>
    <row r="8" spans="1:15" x14ac:dyDescent="0.25">
      <c r="A8" s="45" t="s">
        <v>754</v>
      </c>
      <c r="B8" s="86">
        <f>O6/$O$9</f>
        <v>0.18579937360826981</v>
      </c>
      <c r="C8" s="86"/>
      <c r="L8" s="45" t="s">
        <v>755</v>
      </c>
      <c r="M8" s="45">
        <v>475</v>
      </c>
      <c r="N8" s="45">
        <v>512</v>
      </c>
      <c r="O8" s="45">
        <v>536</v>
      </c>
    </row>
    <row r="9" spans="1:15" x14ac:dyDescent="0.25">
      <c r="A9" s="45" t="s">
        <v>756</v>
      </c>
      <c r="B9" s="86">
        <f>O7/$O$9</f>
        <v>2.0366783134493182E-3</v>
      </c>
      <c r="C9" s="86"/>
      <c r="L9" s="45" t="s">
        <v>732</v>
      </c>
      <c r="M9" s="45">
        <v>107717</v>
      </c>
      <c r="N9" s="45">
        <v>109824</v>
      </c>
      <c r="O9" s="45">
        <v>110474</v>
      </c>
    </row>
    <row r="10" spans="1:15" x14ac:dyDescent="0.25">
      <c r="A10" s="45" t="s">
        <v>757</v>
      </c>
      <c r="B10" s="86">
        <f>O8/$O$9</f>
        <v>4.8518203378170432E-3</v>
      </c>
      <c r="C10" s="86"/>
    </row>
    <row r="11" spans="1:15" x14ac:dyDescent="0.25">
      <c r="B11" s="95">
        <f>SUM(B6:B10)</f>
        <v>1</v>
      </c>
      <c r="C11" s="86"/>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B29"/>
  <sheetViews>
    <sheetView workbookViewId="0">
      <selection activeCell="A2" sqref="A2"/>
    </sheetView>
  </sheetViews>
  <sheetFormatPr baseColWidth="10" defaultRowHeight="15" x14ac:dyDescent="0.25"/>
  <cols>
    <col min="1" max="16384" width="11.42578125" style="45"/>
  </cols>
  <sheetData>
    <row r="1" spans="1:2" x14ac:dyDescent="0.25">
      <c r="A1" s="45" t="s">
        <v>758</v>
      </c>
    </row>
    <row r="2" spans="1:2" x14ac:dyDescent="0.25">
      <c r="A2" s="16" t="s">
        <v>93</v>
      </c>
    </row>
    <row r="5" spans="1:2" x14ac:dyDescent="0.25">
      <c r="A5" s="45" t="s">
        <v>95</v>
      </c>
      <c r="B5" s="45" t="s">
        <v>744</v>
      </c>
    </row>
    <row r="6" spans="1:2" x14ac:dyDescent="0.25">
      <c r="A6" s="45">
        <v>2013</v>
      </c>
      <c r="B6" s="48">
        <v>347298</v>
      </c>
    </row>
    <row r="7" spans="1:2" x14ac:dyDescent="0.25">
      <c r="A7" s="45">
        <v>2014</v>
      </c>
      <c r="B7" s="48">
        <v>363344</v>
      </c>
    </row>
    <row r="8" spans="1:2" x14ac:dyDescent="0.25">
      <c r="A8" s="45">
        <v>2015</v>
      </c>
      <c r="B8" s="48">
        <v>385457</v>
      </c>
    </row>
    <row r="9" spans="1:2" x14ac:dyDescent="0.25">
      <c r="A9" s="45">
        <v>2016</v>
      </c>
      <c r="B9" s="48">
        <v>407270</v>
      </c>
    </row>
    <row r="10" spans="1:2" x14ac:dyDescent="0.25">
      <c r="A10" s="45">
        <v>2017</v>
      </c>
      <c r="B10" s="48">
        <v>435724</v>
      </c>
    </row>
    <row r="11" spans="1:2" x14ac:dyDescent="0.25">
      <c r="A11" s="45">
        <v>2018</v>
      </c>
      <c r="B11" s="48">
        <v>452017</v>
      </c>
    </row>
    <row r="12" spans="1:2" x14ac:dyDescent="0.25">
      <c r="A12" s="92">
        <v>43525</v>
      </c>
      <c r="B12" s="48">
        <v>458843</v>
      </c>
    </row>
    <row r="15" spans="1:2" x14ac:dyDescent="0.25">
      <c r="B15" s="86">
        <f>B12/B11-1</f>
        <v>1.5101201945944442E-2</v>
      </c>
    </row>
    <row r="16" spans="1:2" x14ac:dyDescent="0.25">
      <c r="B16" s="48">
        <f>B12-B11</f>
        <v>6826</v>
      </c>
    </row>
    <row r="19" spans="1:2" x14ac:dyDescent="0.25">
      <c r="B19" s="48"/>
    </row>
    <row r="20" spans="1:2" x14ac:dyDescent="0.25">
      <c r="B20" s="48"/>
    </row>
    <row r="21" spans="1:2" x14ac:dyDescent="0.25">
      <c r="A21" s="45">
        <v>2013</v>
      </c>
      <c r="B21" s="48">
        <v>347298</v>
      </c>
    </row>
    <row r="22" spans="1:2" x14ac:dyDescent="0.25">
      <c r="A22" s="45">
        <v>2014</v>
      </c>
      <c r="B22" s="48">
        <v>363344</v>
      </c>
    </row>
    <row r="23" spans="1:2" x14ac:dyDescent="0.25">
      <c r="A23" s="45">
        <v>2015</v>
      </c>
      <c r="B23" s="48">
        <v>385457</v>
      </c>
    </row>
    <row r="24" spans="1:2" x14ac:dyDescent="0.25">
      <c r="A24" s="45">
        <v>2016</v>
      </c>
      <c r="B24" s="48">
        <v>407270</v>
      </c>
    </row>
    <row r="25" spans="1:2" x14ac:dyDescent="0.25">
      <c r="A25" s="45">
        <v>2017</v>
      </c>
      <c r="B25" s="48">
        <v>435724</v>
      </c>
    </row>
    <row r="26" spans="1:2" x14ac:dyDescent="0.25">
      <c r="A26" s="45">
        <v>2018</v>
      </c>
      <c r="B26" s="48">
        <v>452017</v>
      </c>
    </row>
    <row r="27" spans="1:2" x14ac:dyDescent="0.25">
      <c r="A27" s="92">
        <v>43466</v>
      </c>
      <c r="B27" s="48">
        <v>454528</v>
      </c>
    </row>
    <row r="28" spans="1:2" x14ac:dyDescent="0.25">
      <c r="A28" s="92">
        <v>43497</v>
      </c>
      <c r="B28" s="48">
        <v>457311</v>
      </c>
    </row>
    <row r="29" spans="1:2" x14ac:dyDescent="0.25">
      <c r="A29" s="92">
        <v>43525</v>
      </c>
      <c r="B29" s="48">
        <v>458843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19"/>
  <sheetViews>
    <sheetView workbookViewId="0">
      <selection activeCell="T1" sqref="T1"/>
    </sheetView>
  </sheetViews>
  <sheetFormatPr baseColWidth="10" defaultColWidth="9.140625" defaultRowHeight="15" x14ac:dyDescent="0.25"/>
  <cols>
    <col min="1" max="5" width="9.140625" style="29"/>
    <col min="6" max="6" width="80.7109375" style="29" customWidth="1"/>
    <col min="7" max="9" width="16.7109375" style="29" customWidth="1"/>
    <col min="10" max="16384" width="9.140625" style="29"/>
  </cols>
  <sheetData>
    <row r="1" spans="1:9" x14ac:dyDescent="0.25">
      <c r="A1" s="29" t="s">
        <v>422</v>
      </c>
    </row>
    <row r="2" spans="1:9" x14ac:dyDescent="0.25">
      <c r="A2" s="29" t="s">
        <v>421</v>
      </c>
    </row>
    <row r="5" spans="1:9" ht="30" x14ac:dyDescent="0.25">
      <c r="A5" s="29" t="s">
        <v>423</v>
      </c>
      <c r="B5" s="29" t="s">
        <v>424</v>
      </c>
      <c r="C5" s="29" t="s">
        <v>425</v>
      </c>
      <c r="D5" s="29" t="s">
        <v>426</v>
      </c>
      <c r="F5" s="34" t="s">
        <v>423</v>
      </c>
      <c r="G5" s="34" t="s">
        <v>424</v>
      </c>
      <c r="H5" s="34" t="s">
        <v>425</v>
      </c>
      <c r="I5" s="34" t="s">
        <v>426</v>
      </c>
    </row>
    <row r="6" spans="1:9" x14ac:dyDescent="0.25">
      <c r="A6" s="29" t="s">
        <v>427</v>
      </c>
      <c r="B6" s="29" t="s">
        <v>428</v>
      </c>
      <c r="C6" s="29">
        <v>-410</v>
      </c>
      <c r="D6" s="29" t="s">
        <v>429</v>
      </c>
      <c r="F6" s="35" t="s">
        <v>427</v>
      </c>
      <c r="G6" s="36" t="s">
        <v>428</v>
      </c>
      <c r="H6" s="37">
        <v>-410</v>
      </c>
      <c r="I6" s="36" t="s">
        <v>429</v>
      </c>
    </row>
    <row r="7" spans="1:9" x14ac:dyDescent="0.25">
      <c r="A7" s="29" t="s">
        <v>430</v>
      </c>
      <c r="B7" s="29" t="s">
        <v>431</v>
      </c>
      <c r="C7" s="29">
        <v>3226</v>
      </c>
      <c r="D7" s="29" t="s">
        <v>432</v>
      </c>
      <c r="F7" s="38" t="s">
        <v>430</v>
      </c>
      <c r="G7" s="39" t="s">
        <v>431</v>
      </c>
      <c r="H7" s="40">
        <v>3226</v>
      </c>
      <c r="I7" s="39" t="s">
        <v>432</v>
      </c>
    </row>
    <row r="8" spans="1:9" x14ac:dyDescent="0.25">
      <c r="A8" s="29" t="s">
        <v>433</v>
      </c>
      <c r="B8" s="29" t="s">
        <v>434</v>
      </c>
      <c r="C8" s="29">
        <v>13</v>
      </c>
      <c r="D8" s="29" t="s">
        <v>435</v>
      </c>
      <c r="F8" s="35" t="s">
        <v>433</v>
      </c>
      <c r="G8" s="36" t="s">
        <v>434</v>
      </c>
      <c r="H8" s="37">
        <v>13</v>
      </c>
      <c r="I8" s="41" t="s">
        <v>435</v>
      </c>
    </row>
    <row r="9" spans="1:9" x14ac:dyDescent="0.25">
      <c r="A9" s="29" t="s">
        <v>436</v>
      </c>
      <c r="B9" s="29" t="s">
        <v>437</v>
      </c>
      <c r="C9" s="29">
        <v>1504</v>
      </c>
      <c r="D9" s="29" t="s">
        <v>438</v>
      </c>
      <c r="F9" s="38" t="s">
        <v>436</v>
      </c>
      <c r="G9" s="39" t="s">
        <v>437</v>
      </c>
      <c r="H9" s="40">
        <v>1504</v>
      </c>
      <c r="I9" s="39" t="s">
        <v>438</v>
      </c>
    </row>
    <row r="10" spans="1:9" ht="30" x14ac:dyDescent="0.25">
      <c r="A10" s="29" t="s">
        <v>439</v>
      </c>
      <c r="B10" s="29" t="s">
        <v>432</v>
      </c>
      <c r="C10" s="29">
        <v>-2050</v>
      </c>
      <c r="D10" s="29" t="s">
        <v>440</v>
      </c>
      <c r="F10" s="35" t="s">
        <v>439</v>
      </c>
      <c r="G10" s="36" t="s">
        <v>432</v>
      </c>
      <c r="H10" s="37">
        <v>-2050</v>
      </c>
      <c r="I10" s="36" t="s">
        <v>440</v>
      </c>
    </row>
    <row r="11" spans="1:9" x14ac:dyDescent="0.25">
      <c r="A11" s="29" t="s">
        <v>441</v>
      </c>
      <c r="B11" s="29" t="s">
        <v>442</v>
      </c>
      <c r="C11" s="29">
        <v>515</v>
      </c>
      <c r="D11" s="29" t="s">
        <v>443</v>
      </c>
      <c r="F11" s="38" t="s">
        <v>441</v>
      </c>
      <c r="G11" s="39" t="s">
        <v>442</v>
      </c>
      <c r="H11" s="40">
        <v>515</v>
      </c>
      <c r="I11" s="39" t="s">
        <v>443</v>
      </c>
    </row>
    <row r="12" spans="1:9" x14ac:dyDescent="0.25">
      <c r="A12" s="29" t="s">
        <v>444</v>
      </c>
      <c r="B12" s="29" t="s">
        <v>445</v>
      </c>
      <c r="C12" s="29">
        <v>-947</v>
      </c>
      <c r="D12" s="29" t="s">
        <v>446</v>
      </c>
      <c r="F12" s="35" t="s">
        <v>444</v>
      </c>
      <c r="G12" s="36" t="s">
        <v>445</v>
      </c>
      <c r="H12" s="37">
        <v>-947</v>
      </c>
      <c r="I12" s="36" t="s">
        <v>446</v>
      </c>
    </row>
    <row r="13" spans="1:9" x14ac:dyDescent="0.25">
      <c r="A13" s="29" t="s">
        <v>447</v>
      </c>
      <c r="B13" s="29" t="s">
        <v>448</v>
      </c>
      <c r="C13" s="29">
        <v>-91</v>
      </c>
      <c r="D13" s="29" t="s">
        <v>449</v>
      </c>
      <c r="F13" s="38" t="s">
        <v>447</v>
      </c>
      <c r="G13" s="39" t="s">
        <v>448</v>
      </c>
      <c r="H13" s="40">
        <v>-91</v>
      </c>
      <c r="I13" s="39" t="s">
        <v>449</v>
      </c>
    </row>
    <row r="14" spans="1:9" x14ac:dyDescent="0.25">
      <c r="A14" s="29" t="s">
        <v>450</v>
      </c>
      <c r="B14" s="29" t="s">
        <v>451</v>
      </c>
      <c r="C14" s="29">
        <v>49</v>
      </c>
      <c r="D14" s="29" t="s">
        <v>452</v>
      </c>
      <c r="F14" s="35" t="s">
        <v>450</v>
      </c>
      <c r="G14" s="36" t="s">
        <v>451</v>
      </c>
      <c r="H14" s="37">
        <v>49</v>
      </c>
      <c r="I14" s="36" t="s">
        <v>452</v>
      </c>
    </row>
    <row r="15" spans="1:9" x14ac:dyDescent="0.25">
      <c r="A15" s="29" t="s">
        <v>453</v>
      </c>
      <c r="B15" s="29" t="s">
        <v>451</v>
      </c>
      <c r="C15" s="29">
        <v>-28</v>
      </c>
      <c r="D15" s="29" t="s">
        <v>454</v>
      </c>
      <c r="F15" s="38" t="s">
        <v>453</v>
      </c>
      <c r="G15" s="39" t="s">
        <v>451</v>
      </c>
      <c r="H15" s="40">
        <v>-28</v>
      </c>
      <c r="I15" s="39" t="s">
        <v>454</v>
      </c>
    </row>
    <row r="16" spans="1:9" x14ac:dyDescent="0.25">
      <c r="A16" s="29" t="s">
        <v>455</v>
      </c>
      <c r="B16" s="29" t="s">
        <v>432</v>
      </c>
      <c r="C16" s="29">
        <v>-1386</v>
      </c>
      <c r="D16" s="29" t="s">
        <v>456</v>
      </c>
      <c r="F16" s="35" t="s">
        <v>455</v>
      </c>
      <c r="G16" s="36" t="s">
        <v>432</v>
      </c>
      <c r="H16" s="37">
        <v>-1386</v>
      </c>
      <c r="I16" s="36" t="s">
        <v>456</v>
      </c>
    </row>
    <row r="17" spans="1:9" x14ac:dyDescent="0.25">
      <c r="A17" s="29" t="s">
        <v>89</v>
      </c>
      <c r="B17" s="29" t="s">
        <v>457</v>
      </c>
      <c r="C17" s="29">
        <v>394</v>
      </c>
      <c r="D17" s="29" t="s">
        <v>458</v>
      </c>
      <c r="F17" s="42" t="s">
        <v>89</v>
      </c>
      <c r="G17" s="43" t="s">
        <v>457</v>
      </c>
      <c r="H17" s="44">
        <v>394</v>
      </c>
      <c r="I17" s="43" t="s">
        <v>458</v>
      </c>
    </row>
    <row r="19" spans="1:9" x14ac:dyDescent="0.25">
      <c r="F19" s="29" t="s">
        <v>459</v>
      </c>
    </row>
  </sheetData>
  <pageMargins left="0.7" right="0.7" top="0.75" bottom="0.75"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D37"/>
  <sheetViews>
    <sheetView workbookViewId="0">
      <selection activeCell="A2" sqref="A2"/>
    </sheetView>
  </sheetViews>
  <sheetFormatPr baseColWidth="10" defaultRowHeight="15" x14ac:dyDescent="0.25"/>
  <cols>
    <col min="1" max="1" width="97.5703125" style="45" customWidth="1"/>
    <col min="2" max="12" width="11.42578125" style="45"/>
    <col min="13" max="13" width="42.42578125" style="45" customWidth="1"/>
    <col min="14" max="14" width="20" style="45" customWidth="1"/>
    <col min="15" max="16384" width="11.42578125" style="45"/>
  </cols>
  <sheetData>
    <row r="1" spans="1:2" x14ac:dyDescent="0.25">
      <c r="A1" s="45" t="s">
        <v>759</v>
      </c>
    </row>
    <row r="2" spans="1:2" x14ac:dyDescent="0.25">
      <c r="A2" s="16" t="s">
        <v>93</v>
      </c>
    </row>
    <row r="5" spans="1:2" x14ac:dyDescent="0.25">
      <c r="A5" s="45" t="s">
        <v>760</v>
      </c>
      <c r="B5" s="86"/>
    </row>
    <row r="6" spans="1:2" x14ac:dyDescent="0.25">
      <c r="A6" s="45" t="s">
        <v>761</v>
      </c>
      <c r="B6" s="86">
        <f>D28/$D$37</f>
        <v>0.19909642295948723</v>
      </c>
    </row>
    <row r="7" spans="1:2" x14ac:dyDescent="0.25">
      <c r="A7" s="45" t="s">
        <v>762</v>
      </c>
      <c r="B7" s="86">
        <f>D29/$D$37</f>
        <v>0.14182846856114184</v>
      </c>
    </row>
    <row r="8" spans="1:2" x14ac:dyDescent="0.25">
      <c r="A8" s="45" t="s">
        <v>763</v>
      </c>
      <c r="B8" s="86">
        <f t="shared" ref="B8:B13" si="0">D30/$D$37</f>
        <v>0.10190849593433919</v>
      </c>
    </row>
    <row r="9" spans="1:2" x14ac:dyDescent="0.25">
      <c r="A9" s="45" t="s">
        <v>764</v>
      </c>
      <c r="B9" s="86">
        <f t="shared" si="0"/>
        <v>9.021386400141225E-2</v>
      </c>
    </row>
    <row r="10" spans="1:2" x14ac:dyDescent="0.25">
      <c r="A10" s="45" t="s">
        <v>765</v>
      </c>
      <c r="B10" s="86">
        <f t="shared" si="0"/>
        <v>8.8245870591901809E-2</v>
      </c>
    </row>
    <row r="11" spans="1:2" x14ac:dyDescent="0.25">
      <c r="A11" s="45" t="s">
        <v>766</v>
      </c>
      <c r="B11" s="86">
        <f>D33/$D$37</f>
        <v>6.3514099593978773E-2</v>
      </c>
    </row>
    <row r="12" spans="1:2" x14ac:dyDescent="0.25">
      <c r="A12" s="45" t="s">
        <v>767</v>
      </c>
      <c r="B12" s="86">
        <f t="shared" si="0"/>
        <v>4.3032148251144729E-2</v>
      </c>
    </row>
    <row r="13" spans="1:2" x14ac:dyDescent="0.25">
      <c r="A13" s="45" t="s">
        <v>768</v>
      </c>
      <c r="B13" s="86">
        <f t="shared" si="0"/>
        <v>4.2308589212432142E-2</v>
      </c>
    </row>
    <row r="14" spans="1:2" x14ac:dyDescent="0.25">
      <c r="A14" s="45" t="s">
        <v>769</v>
      </c>
      <c r="B14" s="86">
        <f>D36/$D$37</f>
        <v>0.22985204089416206</v>
      </c>
    </row>
    <row r="15" spans="1:2" x14ac:dyDescent="0.25">
      <c r="B15" s="86">
        <f>SUM(B6:B14)</f>
        <v>1.0000000000000002</v>
      </c>
    </row>
    <row r="27" spans="1:4" x14ac:dyDescent="0.25">
      <c r="A27" s="45" t="s">
        <v>719</v>
      </c>
      <c r="B27" s="45" t="s">
        <v>160</v>
      </c>
      <c r="C27" s="45" t="s">
        <v>161</v>
      </c>
      <c r="D27" s="45" t="s">
        <v>162</v>
      </c>
    </row>
    <row r="28" spans="1:4" x14ac:dyDescent="0.25">
      <c r="A28" s="45" t="s">
        <v>761</v>
      </c>
      <c r="B28" s="45">
        <v>90166</v>
      </c>
      <c r="C28" s="45">
        <v>90460</v>
      </c>
      <c r="D28" s="45">
        <v>91354</v>
      </c>
    </row>
    <row r="29" spans="1:4" x14ac:dyDescent="0.25">
      <c r="A29" s="45" t="s">
        <v>762</v>
      </c>
      <c r="B29" s="45">
        <v>63492</v>
      </c>
      <c r="C29" s="45">
        <v>64337</v>
      </c>
      <c r="D29" s="45">
        <v>65077</v>
      </c>
    </row>
    <row r="30" spans="1:4" x14ac:dyDescent="0.25">
      <c r="A30" s="45" t="s">
        <v>763</v>
      </c>
      <c r="B30" s="45">
        <v>47145</v>
      </c>
      <c r="C30" s="45">
        <v>47021</v>
      </c>
      <c r="D30" s="45">
        <v>46760</v>
      </c>
    </row>
    <row r="31" spans="1:4" x14ac:dyDescent="0.25">
      <c r="A31" s="45" t="s">
        <v>764</v>
      </c>
      <c r="B31" s="45">
        <v>40996</v>
      </c>
      <c r="C31" s="45">
        <v>41417</v>
      </c>
      <c r="D31" s="45">
        <v>41394</v>
      </c>
    </row>
    <row r="32" spans="1:4" x14ac:dyDescent="0.25">
      <c r="A32" s="45" t="s">
        <v>765</v>
      </c>
      <c r="B32" s="45">
        <v>39621</v>
      </c>
      <c r="C32" s="45">
        <v>40291</v>
      </c>
      <c r="D32" s="45">
        <v>40491</v>
      </c>
    </row>
    <row r="33" spans="1:4" x14ac:dyDescent="0.25">
      <c r="A33" s="45" t="s">
        <v>766</v>
      </c>
      <c r="B33" s="45">
        <v>28858</v>
      </c>
      <c r="C33" s="45">
        <v>28890</v>
      </c>
      <c r="D33" s="45">
        <v>29143</v>
      </c>
    </row>
    <row r="34" spans="1:4" x14ac:dyDescent="0.25">
      <c r="A34" s="45" t="s">
        <v>767</v>
      </c>
      <c r="B34" s="45">
        <v>19774</v>
      </c>
      <c r="C34" s="45">
        <v>19891</v>
      </c>
      <c r="D34" s="45">
        <v>19745</v>
      </c>
    </row>
    <row r="35" spans="1:4" x14ac:dyDescent="0.25">
      <c r="A35" s="45" t="s">
        <v>768</v>
      </c>
      <c r="B35" s="45">
        <v>19547</v>
      </c>
      <c r="C35" s="45">
        <v>19529</v>
      </c>
      <c r="D35" s="45">
        <v>19413</v>
      </c>
    </row>
    <row r="36" spans="1:4" x14ac:dyDescent="0.25">
      <c r="A36" s="45" t="s">
        <v>769</v>
      </c>
      <c r="B36" s="45">
        <v>104929</v>
      </c>
      <c r="C36" s="45">
        <v>105475</v>
      </c>
      <c r="D36" s="45">
        <v>105466</v>
      </c>
    </row>
    <row r="37" spans="1:4" x14ac:dyDescent="0.25">
      <c r="A37" s="45" t="s">
        <v>735</v>
      </c>
      <c r="B37" s="45">
        <v>454528</v>
      </c>
      <c r="C37" s="45">
        <v>457311</v>
      </c>
      <c r="D37" s="45">
        <v>458843</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C28"/>
  <sheetViews>
    <sheetView workbookViewId="0">
      <selection activeCell="A2" sqref="A2"/>
    </sheetView>
  </sheetViews>
  <sheetFormatPr baseColWidth="10" defaultRowHeight="15" x14ac:dyDescent="0.25"/>
  <cols>
    <col min="1" max="16384" width="11.42578125" style="45"/>
  </cols>
  <sheetData>
    <row r="1" spans="1:3" x14ac:dyDescent="0.25">
      <c r="A1" s="45" t="s">
        <v>770</v>
      </c>
    </row>
    <row r="2" spans="1:3" x14ac:dyDescent="0.25">
      <c r="A2" s="16" t="s">
        <v>93</v>
      </c>
    </row>
    <row r="5" spans="1:3" x14ac:dyDescent="0.25">
      <c r="A5" s="45" t="s">
        <v>95</v>
      </c>
      <c r="B5" s="45" t="s">
        <v>744</v>
      </c>
    </row>
    <row r="6" spans="1:3" x14ac:dyDescent="0.25">
      <c r="A6" s="45">
        <v>2013</v>
      </c>
      <c r="B6" s="48">
        <v>282499</v>
      </c>
    </row>
    <row r="7" spans="1:3" x14ac:dyDescent="0.25">
      <c r="A7" s="45">
        <v>2014</v>
      </c>
      <c r="B7" s="48">
        <v>295797</v>
      </c>
    </row>
    <row r="8" spans="1:3" x14ac:dyDescent="0.25">
      <c r="A8" s="45">
        <v>2015</v>
      </c>
      <c r="B8" s="48">
        <v>312586</v>
      </c>
    </row>
    <row r="9" spans="1:3" x14ac:dyDescent="0.25">
      <c r="A9" s="45">
        <v>2016</v>
      </c>
      <c r="B9" s="48">
        <v>334254</v>
      </c>
    </row>
    <row r="10" spans="1:3" x14ac:dyDescent="0.25">
      <c r="A10" s="45">
        <v>2017</v>
      </c>
      <c r="B10" s="48">
        <v>343480</v>
      </c>
    </row>
    <row r="11" spans="1:3" x14ac:dyDescent="0.25">
      <c r="A11" s="45">
        <v>2018</v>
      </c>
      <c r="B11" s="48">
        <v>354114</v>
      </c>
    </row>
    <row r="12" spans="1:3" x14ac:dyDescent="0.25">
      <c r="A12" s="92">
        <v>43525</v>
      </c>
      <c r="B12" s="48">
        <v>353953</v>
      </c>
      <c r="C12" s="91">
        <f>B12/B11-1</f>
        <v>-4.5465584529280623E-4</v>
      </c>
    </row>
    <row r="15" spans="1:3" x14ac:dyDescent="0.25">
      <c r="B15" s="91"/>
    </row>
    <row r="16" spans="1:3" x14ac:dyDescent="0.25">
      <c r="B16" s="48"/>
    </row>
    <row r="17" spans="1:2" x14ac:dyDescent="0.25">
      <c r="B17" s="48"/>
    </row>
    <row r="18" spans="1:2" x14ac:dyDescent="0.25">
      <c r="B18" s="48"/>
    </row>
    <row r="19" spans="1:2" x14ac:dyDescent="0.25">
      <c r="B19" s="48"/>
    </row>
    <row r="20" spans="1:2" x14ac:dyDescent="0.25">
      <c r="A20" s="45">
        <v>2013</v>
      </c>
      <c r="B20" s="48">
        <v>282499</v>
      </c>
    </row>
    <row r="21" spans="1:2" x14ac:dyDescent="0.25">
      <c r="A21" s="45">
        <v>2014</v>
      </c>
      <c r="B21" s="48">
        <v>295797</v>
      </c>
    </row>
    <row r="22" spans="1:2" x14ac:dyDescent="0.25">
      <c r="A22" s="45">
        <v>2015</v>
      </c>
      <c r="B22" s="48">
        <v>312586</v>
      </c>
    </row>
    <row r="23" spans="1:2" x14ac:dyDescent="0.25">
      <c r="A23" s="45">
        <v>2016</v>
      </c>
      <c r="B23" s="48">
        <v>334254</v>
      </c>
    </row>
    <row r="24" spans="1:2" x14ac:dyDescent="0.25">
      <c r="A24" s="45">
        <v>2017</v>
      </c>
      <c r="B24" s="48">
        <v>343480</v>
      </c>
    </row>
    <row r="25" spans="1:2" x14ac:dyDescent="0.25">
      <c r="A25" s="45">
        <v>2018</v>
      </c>
      <c r="B25" s="48">
        <v>354114</v>
      </c>
    </row>
    <row r="26" spans="1:2" x14ac:dyDescent="0.25">
      <c r="A26" s="92">
        <v>43466</v>
      </c>
      <c r="B26" s="48">
        <v>354545</v>
      </c>
    </row>
    <row r="27" spans="1:2" x14ac:dyDescent="0.25">
      <c r="A27" s="92">
        <v>43497</v>
      </c>
      <c r="B27" s="48">
        <v>354178</v>
      </c>
    </row>
    <row r="28" spans="1:2" x14ac:dyDescent="0.25">
      <c r="A28" s="92">
        <v>43525</v>
      </c>
      <c r="B28" s="48">
        <v>353953</v>
      </c>
    </row>
  </sheetData>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D33"/>
  <sheetViews>
    <sheetView workbookViewId="0">
      <selection activeCell="A2" sqref="A2"/>
    </sheetView>
  </sheetViews>
  <sheetFormatPr baseColWidth="10" defaultRowHeight="15" x14ac:dyDescent="0.25"/>
  <cols>
    <col min="1" max="1" width="68.140625" style="45" customWidth="1"/>
    <col min="2" max="16384" width="11.42578125" style="45"/>
  </cols>
  <sheetData>
    <row r="1" spans="1:2" x14ac:dyDescent="0.25">
      <c r="A1" s="45" t="s">
        <v>771</v>
      </c>
    </row>
    <row r="2" spans="1:2" x14ac:dyDescent="0.25">
      <c r="A2" s="16" t="s">
        <v>93</v>
      </c>
    </row>
    <row r="5" spans="1:2" x14ac:dyDescent="0.25">
      <c r="A5" s="45" t="s">
        <v>760</v>
      </c>
    </row>
    <row r="6" spans="1:2" x14ac:dyDescent="0.25">
      <c r="A6" s="45" t="s">
        <v>772</v>
      </c>
      <c r="B6" s="86">
        <f>D24/$D$33</f>
        <v>0.18698527770636214</v>
      </c>
    </row>
    <row r="7" spans="1:2" x14ac:dyDescent="0.25">
      <c r="A7" s="45" t="s">
        <v>773</v>
      </c>
      <c r="B7" s="86">
        <f t="shared" ref="B7:B13" si="0">D25/$D$33</f>
        <v>5.0489754289411305E-2</v>
      </c>
    </row>
    <row r="8" spans="1:2" x14ac:dyDescent="0.25">
      <c r="A8" s="45" t="s">
        <v>774</v>
      </c>
      <c r="B8" s="86">
        <f t="shared" si="0"/>
        <v>8.0485262167575927E-2</v>
      </c>
    </row>
    <row r="9" spans="1:2" x14ac:dyDescent="0.25">
      <c r="A9" s="45" t="s">
        <v>775</v>
      </c>
      <c r="B9" s="86">
        <f t="shared" si="0"/>
        <v>5.7185558534607703E-2</v>
      </c>
    </row>
    <row r="10" spans="1:2" x14ac:dyDescent="0.25">
      <c r="A10" s="45" t="s">
        <v>776</v>
      </c>
      <c r="B10" s="86">
        <f t="shared" si="0"/>
        <v>3.189406503123296E-2</v>
      </c>
    </row>
    <row r="11" spans="1:2" x14ac:dyDescent="0.25">
      <c r="A11" s="45" t="s">
        <v>777</v>
      </c>
      <c r="B11" s="86">
        <f t="shared" si="0"/>
        <v>0.12599695439790029</v>
      </c>
    </row>
    <row r="12" spans="1:2" x14ac:dyDescent="0.25">
      <c r="A12" s="45" t="s">
        <v>778</v>
      </c>
      <c r="B12" s="86">
        <f>D30/$D$33</f>
        <v>0.14559560167592872</v>
      </c>
    </row>
    <row r="13" spans="1:2" x14ac:dyDescent="0.25">
      <c r="A13" s="45" t="s">
        <v>779</v>
      </c>
      <c r="B13" s="86">
        <f t="shared" si="0"/>
        <v>0.18480419716742053</v>
      </c>
    </row>
    <row r="14" spans="1:2" x14ac:dyDescent="0.25">
      <c r="A14" s="45" t="s">
        <v>780</v>
      </c>
      <c r="B14" s="86">
        <f>D32/$D$33</f>
        <v>0.13656332902956042</v>
      </c>
    </row>
    <row r="15" spans="1:2" x14ac:dyDescent="0.25">
      <c r="A15" s="45" t="s">
        <v>733</v>
      </c>
      <c r="B15" s="95">
        <f>SUM(B6:B14)</f>
        <v>1</v>
      </c>
    </row>
    <row r="23" spans="1:4" x14ac:dyDescent="0.25">
      <c r="A23" s="45" t="s">
        <v>719</v>
      </c>
      <c r="B23" s="45" t="s">
        <v>160</v>
      </c>
      <c r="C23" s="45" t="s">
        <v>161</v>
      </c>
      <c r="D23" s="45" t="s">
        <v>162</v>
      </c>
    </row>
    <row r="24" spans="1:4" x14ac:dyDescent="0.25">
      <c r="A24" s="45" t="s">
        <v>772</v>
      </c>
      <c r="B24" s="45">
        <v>66527</v>
      </c>
      <c r="C24" s="45">
        <v>66279</v>
      </c>
      <c r="D24" s="45">
        <v>66184</v>
      </c>
    </row>
    <row r="25" spans="1:4" x14ac:dyDescent="0.25">
      <c r="A25" s="45" t="s">
        <v>773</v>
      </c>
      <c r="B25" s="45">
        <v>17765</v>
      </c>
      <c r="C25" s="45">
        <v>17668</v>
      </c>
      <c r="D25" s="45">
        <v>17871</v>
      </c>
    </row>
    <row r="26" spans="1:4" x14ac:dyDescent="0.25">
      <c r="A26" s="45" t="s">
        <v>774</v>
      </c>
      <c r="B26" s="45">
        <v>28283</v>
      </c>
      <c r="C26" s="45">
        <v>28464</v>
      </c>
      <c r="D26" s="45">
        <v>28488</v>
      </c>
    </row>
    <row r="27" spans="1:4" x14ac:dyDescent="0.25">
      <c r="A27" s="45" t="s">
        <v>775</v>
      </c>
      <c r="B27" s="45">
        <v>19860</v>
      </c>
      <c r="C27" s="45">
        <v>20134</v>
      </c>
      <c r="D27" s="45">
        <v>20241</v>
      </c>
    </row>
    <row r="28" spans="1:4" x14ac:dyDescent="0.25">
      <c r="A28" s="45" t="s">
        <v>776</v>
      </c>
      <c r="B28" s="45">
        <v>12235</v>
      </c>
      <c r="C28" s="45">
        <v>11269</v>
      </c>
      <c r="D28" s="45">
        <v>11289</v>
      </c>
    </row>
    <row r="29" spans="1:4" x14ac:dyDescent="0.25">
      <c r="A29" s="45" t="s">
        <v>777</v>
      </c>
      <c r="B29" s="45">
        <v>44002</v>
      </c>
      <c r="C29" s="45">
        <v>44471</v>
      </c>
      <c r="D29" s="45">
        <v>44597</v>
      </c>
    </row>
    <row r="30" spans="1:4" x14ac:dyDescent="0.25">
      <c r="A30" s="45" t="s">
        <v>778</v>
      </c>
      <c r="B30" s="45">
        <v>51579</v>
      </c>
      <c r="C30" s="45">
        <v>51415</v>
      </c>
      <c r="D30" s="45">
        <v>51534</v>
      </c>
    </row>
    <row r="31" spans="1:4" x14ac:dyDescent="0.25">
      <c r="A31" s="45" t="s">
        <v>779</v>
      </c>
      <c r="B31" s="45">
        <v>65864</v>
      </c>
      <c r="C31" s="45">
        <v>66092</v>
      </c>
      <c r="D31" s="45">
        <v>65412</v>
      </c>
    </row>
    <row r="32" spans="1:4" x14ac:dyDescent="0.25">
      <c r="A32" s="45" t="s">
        <v>780</v>
      </c>
      <c r="B32" s="45">
        <v>48430</v>
      </c>
      <c r="C32" s="45">
        <v>48386</v>
      </c>
      <c r="D32" s="45">
        <v>48337</v>
      </c>
    </row>
    <row r="33" spans="1:4" x14ac:dyDescent="0.25">
      <c r="A33" s="45" t="s">
        <v>733</v>
      </c>
      <c r="B33" s="45">
        <v>354545</v>
      </c>
      <c r="C33" s="45">
        <v>354178</v>
      </c>
      <c r="D33" s="45">
        <v>353953</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C28"/>
  <sheetViews>
    <sheetView workbookViewId="0">
      <selection activeCell="A2" sqref="A2"/>
    </sheetView>
  </sheetViews>
  <sheetFormatPr baseColWidth="10" defaultRowHeight="15" x14ac:dyDescent="0.25"/>
  <cols>
    <col min="1" max="16384" width="11.42578125" style="45"/>
  </cols>
  <sheetData>
    <row r="1" spans="1:3" x14ac:dyDescent="0.25">
      <c r="A1" s="16" t="s">
        <v>781</v>
      </c>
    </row>
    <row r="2" spans="1:3" x14ac:dyDescent="0.25">
      <c r="A2" s="16" t="s">
        <v>93</v>
      </c>
    </row>
    <row r="5" spans="1:3" x14ac:dyDescent="0.25">
      <c r="A5" s="45" t="s">
        <v>95</v>
      </c>
      <c r="B5" s="45" t="s">
        <v>744</v>
      </c>
    </row>
    <row r="6" spans="1:3" x14ac:dyDescent="0.25">
      <c r="A6" s="45">
        <v>2013</v>
      </c>
      <c r="B6" s="48">
        <v>523456</v>
      </c>
    </row>
    <row r="7" spans="1:3" x14ac:dyDescent="0.25">
      <c r="A7" s="45">
        <v>2014</v>
      </c>
      <c r="B7" s="48">
        <v>540644</v>
      </c>
    </row>
    <row r="8" spans="1:3" x14ac:dyDescent="0.25">
      <c r="A8" s="45">
        <v>2015</v>
      </c>
      <c r="B8" s="48">
        <v>551836</v>
      </c>
    </row>
    <row r="9" spans="1:3" x14ac:dyDescent="0.25">
      <c r="A9" s="45">
        <v>2016</v>
      </c>
      <c r="B9" s="48">
        <v>575641</v>
      </c>
    </row>
    <row r="10" spans="1:3" x14ac:dyDescent="0.25">
      <c r="A10" s="45">
        <v>2017</v>
      </c>
      <c r="B10" s="48">
        <v>605107</v>
      </c>
    </row>
    <row r="11" spans="1:3" x14ac:dyDescent="0.25">
      <c r="A11" s="45">
        <v>2018</v>
      </c>
      <c r="B11" s="48">
        <v>614655</v>
      </c>
    </row>
    <row r="12" spans="1:3" x14ac:dyDescent="0.25">
      <c r="A12" s="92">
        <v>43525</v>
      </c>
      <c r="B12" s="48">
        <v>628435</v>
      </c>
      <c r="C12" s="86">
        <f>B12/B11-1</f>
        <v>2.2419080622463117E-2</v>
      </c>
    </row>
    <row r="14" spans="1:3" x14ac:dyDescent="0.25">
      <c r="A14" s="92">
        <v>43101</v>
      </c>
      <c r="B14" s="48">
        <v>606610</v>
      </c>
      <c r="C14" s="86">
        <f>B14/B10-1</f>
        <v>2.4838582267268094E-3</v>
      </c>
    </row>
    <row r="15" spans="1:3" x14ac:dyDescent="0.25">
      <c r="B15" s="86"/>
    </row>
    <row r="18" spans="1:2" x14ac:dyDescent="0.25">
      <c r="B18" s="48"/>
    </row>
    <row r="19" spans="1:2" x14ac:dyDescent="0.25">
      <c r="B19" s="48"/>
    </row>
    <row r="20" spans="1:2" x14ac:dyDescent="0.25">
      <c r="A20" s="45">
        <v>2013</v>
      </c>
      <c r="B20" s="48">
        <v>523456</v>
      </c>
    </row>
    <row r="21" spans="1:2" x14ac:dyDescent="0.25">
      <c r="A21" s="45">
        <v>2014</v>
      </c>
      <c r="B21" s="48">
        <v>540644</v>
      </c>
    </row>
    <row r="22" spans="1:2" x14ac:dyDescent="0.25">
      <c r="A22" s="45">
        <v>2015</v>
      </c>
      <c r="B22" s="48">
        <v>551836</v>
      </c>
    </row>
    <row r="23" spans="1:2" x14ac:dyDescent="0.25">
      <c r="A23" s="45">
        <v>2016</v>
      </c>
      <c r="B23" s="48">
        <v>575641</v>
      </c>
    </row>
    <row r="24" spans="1:2" x14ac:dyDescent="0.25">
      <c r="A24" s="45">
        <v>2017</v>
      </c>
      <c r="B24" s="48">
        <v>605107</v>
      </c>
    </row>
    <row r="25" spans="1:2" x14ac:dyDescent="0.25">
      <c r="A25" s="45">
        <v>2018</v>
      </c>
      <c r="B25" s="48">
        <v>614655</v>
      </c>
    </row>
    <row r="26" spans="1:2" x14ac:dyDescent="0.25">
      <c r="A26" s="92">
        <v>43466</v>
      </c>
      <c r="B26" s="48">
        <v>619635</v>
      </c>
    </row>
    <row r="27" spans="1:2" x14ac:dyDescent="0.25">
      <c r="A27" s="92">
        <v>43497</v>
      </c>
      <c r="B27" s="48">
        <v>626050</v>
      </c>
    </row>
    <row r="28" spans="1:2" x14ac:dyDescent="0.25">
      <c r="A28" s="45">
        <v>43525</v>
      </c>
      <c r="B28" s="48">
        <v>628435</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D39"/>
  <sheetViews>
    <sheetView workbookViewId="0">
      <selection activeCell="A2" sqref="A2"/>
    </sheetView>
  </sheetViews>
  <sheetFormatPr baseColWidth="10" defaultRowHeight="15" x14ac:dyDescent="0.25"/>
  <cols>
    <col min="1" max="1" width="73.5703125" style="45" bestFit="1" customWidth="1"/>
    <col min="2" max="16384" width="11.42578125" style="45"/>
  </cols>
  <sheetData>
    <row r="1" spans="1:2" x14ac:dyDescent="0.25">
      <c r="A1" s="45" t="s">
        <v>782</v>
      </c>
    </row>
    <row r="2" spans="1:2" x14ac:dyDescent="0.25">
      <c r="A2" s="16" t="s">
        <v>93</v>
      </c>
    </row>
    <row r="5" spans="1:2" x14ac:dyDescent="0.25">
      <c r="A5" s="45" t="s">
        <v>741</v>
      </c>
      <c r="B5" s="45" t="s">
        <v>742</v>
      </c>
    </row>
    <row r="6" spans="1:2" x14ac:dyDescent="0.25">
      <c r="A6" s="45" t="s">
        <v>783</v>
      </c>
      <c r="B6" s="86">
        <f>D28/$D$39</f>
        <v>0.29509973187362259</v>
      </c>
    </row>
    <row r="7" spans="1:2" x14ac:dyDescent="0.25">
      <c r="A7" s="45" t="s">
        <v>784</v>
      </c>
      <c r="B7" s="86">
        <f t="shared" ref="B7:B16" si="0">D29/$D$39</f>
        <v>0.28905614741381369</v>
      </c>
    </row>
    <row r="8" spans="1:2" x14ac:dyDescent="0.25">
      <c r="A8" s="45" t="s">
        <v>785</v>
      </c>
      <c r="B8" s="86">
        <f t="shared" si="0"/>
        <v>8.3130315784448669E-2</v>
      </c>
    </row>
    <row r="9" spans="1:2" x14ac:dyDescent="0.25">
      <c r="A9" s="45" t="s">
        <v>786</v>
      </c>
      <c r="B9" s="86">
        <f t="shared" si="0"/>
        <v>8.197824755145719E-2</v>
      </c>
    </row>
    <row r="10" spans="1:2" x14ac:dyDescent="0.25">
      <c r="A10" s="45" t="s">
        <v>787</v>
      </c>
      <c r="B10" s="86">
        <f>D32/$D$39</f>
        <v>7.4071304112597172E-2</v>
      </c>
    </row>
    <row r="11" spans="1:2" x14ac:dyDescent="0.25">
      <c r="A11" s="45" t="s">
        <v>788</v>
      </c>
      <c r="B11" s="86">
        <f t="shared" si="0"/>
        <v>4.787289059329923E-2</v>
      </c>
    </row>
    <row r="12" spans="1:2" x14ac:dyDescent="0.25">
      <c r="A12" s="45" t="s">
        <v>789</v>
      </c>
      <c r="B12" s="86">
        <f t="shared" si="0"/>
        <v>3.9267386444103207E-2</v>
      </c>
    </row>
    <row r="13" spans="1:2" x14ac:dyDescent="0.25">
      <c r="A13" s="45" t="s">
        <v>790</v>
      </c>
      <c r="B13" s="86">
        <f t="shared" si="0"/>
        <v>2.9347506106439013E-2</v>
      </c>
    </row>
    <row r="14" spans="1:2" x14ac:dyDescent="0.25">
      <c r="A14" s="45" t="s">
        <v>791</v>
      </c>
      <c r="B14" s="86">
        <f>D36/$D$39</f>
        <v>2.3727195334441908E-2</v>
      </c>
    </row>
    <row r="15" spans="1:2" x14ac:dyDescent="0.25">
      <c r="A15" s="45" t="s">
        <v>792</v>
      </c>
      <c r="B15" s="86">
        <f t="shared" si="0"/>
        <v>9.8419088688567625E-3</v>
      </c>
    </row>
    <row r="16" spans="1:2" x14ac:dyDescent="0.25">
      <c r="A16" s="45" t="s">
        <v>793</v>
      </c>
      <c r="B16" s="86">
        <f t="shared" si="0"/>
        <v>2.6607365916920603E-2</v>
      </c>
    </row>
    <row r="17" spans="1:4" x14ac:dyDescent="0.25">
      <c r="B17" s="95">
        <f>SUM(B6:B16)</f>
        <v>1</v>
      </c>
    </row>
    <row r="18" spans="1:4" x14ac:dyDescent="0.25">
      <c r="B18" s="86"/>
    </row>
    <row r="19" spans="1:4" x14ac:dyDescent="0.25">
      <c r="B19" s="86"/>
    </row>
    <row r="27" spans="1:4" x14ac:dyDescent="0.25">
      <c r="A27" s="45" t="s">
        <v>719</v>
      </c>
      <c r="B27" s="45" t="s">
        <v>160</v>
      </c>
      <c r="C27" s="45" t="s">
        <v>161</v>
      </c>
      <c r="D27" s="45" t="s">
        <v>162</v>
      </c>
    </row>
    <row r="28" spans="1:4" x14ac:dyDescent="0.25">
      <c r="A28" s="45" t="s">
        <v>783</v>
      </c>
      <c r="B28" s="45">
        <v>182364</v>
      </c>
      <c r="C28" s="45">
        <v>184429</v>
      </c>
      <c r="D28" s="45">
        <v>185451</v>
      </c>
    </row>
    <row r="29" spans="1:4" x14ac:dyDescent="0.25">
      <c r="A29" s="45" t="s">
        <v>784</v>
      </c>
      <c r="B29" s="45">
        <v>178589</v>
      </c>
      <c r="C29" s="45">
        <v>181426</v>
      </c>
      <c r="D29" s="45">
        <v>181653</v>
      </c>
    </row>
    <row r="30" spans="1:4" x14ac:dyDescent="0.25">
      <c r="A30" s="45" t="s">
        <v>785</v>
      </c>
      <c r="B30" s="45">
        <v>51408</v>
      </c>
      <c r="C30" s="45">
        <v>51924</v>
      </c>
      <c r="D30" s="45">
        <v>52242</v>
      </c>
    </row>
    <row r="31" spans="1:4" x14ac:dyDescent="0.25">
      <c r="A31" s="45" t="s">
        <v>786</v>
      </c>
      <c r="B31" s="45">
        <v>50766</v>
      </c>
      <c r="C31" s="45">
        <v>51272</v>
      </c>
      <c r="D31" s="45">
        <v>51518</v>
      </c>
    </row>
    <row r="32" spans="1:4" x14ac:dyDescent="0.25">
      <c r="A32" s="45" t="s">
        <v>787</v>
      </c>
      <c r="B32" s="45">
        <v>45957</v>
      </c>
      <c r="C32" s="45">
        <v>46349</v>
      </c>
      <c r="D32" s="45">
        <v>46549</v>
      </c>
    </row>
    <row r="33" spans="1:4" x14ac:dyDescent="0.25">
      <c r="A33" s="45" t="s">
        <v>788</v>
      </c>
      <c r="B33" s="45">
        <v>30011</v>
      </c>
      <c r="C33" s="45">
        <v>29978</v>
      </c>
      <c r="D33" s="45">
        <v>30085</v>
      </c>
    </row>
    <row r="34" spans="1:4" x14ac:dyDescent="0.25">
      <c r="A34" s="45" t="s">
        <v>789</v>
      </c>
      <c r="B34" s="45">
        <v>24666</v>
      </c>
      <c r="C34" s="45">
        <v>24508</v>
      </c>
      <c r="D34" s="45">
        <v>24677</v>
      </c>
    </row>
    <row r="35" spans="1:4" x14ac:dyDescent="0.25">
      <c r="A35" s="45" t="s">
        <v>790</v>
      </c>
      <c r="B35" s="45">
        <v>17952</v>
      </c>
      <c r="C35" s="45">
        <v>18227</v>
      </c>
      <c r="D35" s="45">
        <v>18443</v>
      </c>
    </row>
    <row r="36" spans="1:4" x14ac:dyDescent="0.25">
      <c r="A36" s="45" t="s">
        <v>791</v>
      </c>
      <c r="B36" s="45">
        <v>14889</v>
      </c>
      <c r="C36" s="45">
        <v>14931</v>
      </c>
      <c r="D36" s="45">
        <v>14911</v>
      </c>
    </row>
    <row r="37" spans="1:4" x14ac:dyDescent="0.25">
      <c r="A37" s="45" t="s">
        <v>794</v>
      </c>
      <c r="B37" s="45">
        <v>6086</v>
      </c>
      <c r="C37" s="45">
        <v>6086</v>
      </c>
      <c r="D37" s="45">
        <v>6185</v>
      </c>
    </row>
    <row r="38" spans="1:4" x14ac:dyDescent="0.25">
      <c r="A38" s="45" t="s">
        <v>793</v>
      </c>
      <c r="B38" s="45">
        <v>16947</v>
      </c>
      <c r="C38" s="45">
        <v>16920</v>
      </c>
      <c r="D38" s="45">
        <v>16721</v>
      </c>
    </row>
    <row r="39" spans="1:4" x14ac:dyDescent="0.25">
      <c r="A39" s="45" t="s">
        <v>737</v>
      </c>
      <c r="B39" s="45">
        <v>619635</v>
      </c>
      <c r="C39" s="45">
        <v>626050</v>
      </c>
      <c r="D39" s="45">
        <v>628435</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D24"/>
  <sheetViews>
    <sheetView workbookViewId="0">
      <selection activeCell="A2" sqref="A2"/>
    </sheetView>
  </sheetViews>
  <sheetFormatPr baseColWidth="10" defaultRowHeight="15" x14ac:dyDescent="0.25"/>
  <cols>
    <col min="1" max="16384" width="11.42578125" style="45"/>
  </cols>
  <sheetData>
    <row r="1" spans="1:4" x14ac:dyDescent="0.25">
      <c r="A1" s="16" t="s">
        <v>795</v>
      </c>
    </row>
    <row r="2" spans="1:4" x14ac:dyDescent="0.25">
      <c r="A2" s="16" t="s">
        <v>93</v>
      </c>
    </row>
    <row r="5" spans="1:4" x14ac:dyDescent="0.25">
      <c r="A5" s="45" t="s">
        <v>95</v>
      </c>
      <c r="B5" s="45" t="s">
        <v>796</v>
      </c>
    </row>
    <row r="6" spans="1:4" x14ac:dyDescent="0.25">
      <c r="A6" s="45">
        <v>2013</v>
      </c>
      <c r="B6" s="48">
        <v>78051</v>
      </c>
      <c r="D6" s="48"/>
    </row>
    <row r="7" spans="1:4" x14ac:dyDescent="0.25">
      <c r="A7" s="45">
        <v>2014</v>
      </c>
      <c r="B7" s="48">
        <v>79961</v>
      </c>
    </row>
    <row r="8" spans="1:4" x14ac:dyDescent="0.25">
      <c r="A8" s="45">
        <v>2015</v>
      </c>
      <c r="B8" s="48">
        <v>82957</v>
      </c>
    </row>
    <row r="9" spans="1:4" x14ac:dyDescent="0.25">
      <c r="A9" s="45">
        <v>2016</v>
      </c>
      <c r="B9" s="48">
        <v>86097</v>
      </c>
    </row>
    <row r="10" spans="1:4" x14ac:dyDescent="0.25">
      <c r="A10" s="45">
        <v>2017</v>
      </c>
      <c r="B10" s="48">
        <v>90125</v>
      </c>
    </row>
    <row r="11" spans="1:4" x14ac:dyDescent="0.25">
      <c r="A11" s="45">
        <v>2018</v>
      </c>
      <c r="B11" s="48">
        <v>93370</v>
      </c>
    </row>
    <row r="12" spans="1:4" x14ac:dyDescent="0.25">
      <c r="A12" s="97">
        <v>43525</v>
      </c>
      <c r="B12" s="98">
        <v>94228</v>
      </c>
      <c r="C12" s="91">
        <f>B12/B11-1</f>
        <v>9.1892470815035932E-3</v>
      </c>
    </row>
    <row r="14" spans="1:4" x14ac:dyDescent="0.25">
      <c r="A14" s="92">
        <v>43160</v>
      </c>
      <c r="B14" s="88">
        <v>90934</v>
      </c>
      <c r="C14" s="91">
        <f>B14/B10-1</f>
        <v>8.9764216366157168E-3</v>
      </c>
    </row>
    <row r="19" spans="1:4" x14ac:dyDescent="0.25">
      <c r="A19" s="92">
        <v>43466</v>
      </c>
      <c r="B19" s="45">
        <v>93414</v>
      </c>
    </row>
    <row r="20" spans="1:4" x14ac:dyDescent="0.25">
      <c r="A20" s="92">
        <v>43497</v>
      </c>
      <c r="B20" s="45">
        <v>93942</v>
      </c>
    </row>
    <row r="21" spans="1:4" x14ac:dyDescent="0.25">
      <c r="A21" s="92">
        <v>43525</v>
      </c>
      <c r="B21" s="45">
        <v>94228</v>
      </c>
    </row>
    <row r="24" spans="1:4" x14ac:dyDescent="0.25">
      <c r="D24" s="85">
        <v>90583</v>
      </c>
    </row>
  </sheetData>
  <pageMargins left="0.7" right="0.7" top="0.75" bottom="0.75" header="0.3" footer="0.3"/>
  <pageSetup orientation="portrait" horizontalDpi="4294967295" verticalDpi="4294967295"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D35"/>
  <sheetViews>
    <sheetView workbookViewId="0">
      <selection activeCell="A2" sqref="A2"/>
    </sheetView>
  </sheetViews>
  <sheetFormatPr baseColWidth="10" defaultRowHeight="15" x14ac:dyDescent="0.25"/>
  <cols>
    <col min="1" max="1" width="52" style="45" customWidth="1"/>
    <col min="2" max="16384" width="11.42578125" style="45"/>
  </cols>
  <sheetData>
    <row r="1" spans="1:3" x14ac:dyDescent="0.25">
      <c r="A1" s="16" t="s">
        <v>797</v>
      </c>
    </row>
    <row r="2" spans="1:3" x14ac:dyDescent="0.25">
      <c r="A2" s="16" t="s">
        <v>93</v>
      </c>
    </row>
    <row r="3" spans="1:3" x14ac:dyDescent="0.25">
      <c r="A3" s="16"/>
    </row>
    <row r="4" spans="1:3" x14ac:dyDescent="0.25">
      <c r="B4" s="84"/>
    </row>
    <row r="5" spans="1:3" x14ac:dyDescent="0.25">
      <c r="A5" s="45" t="s">
        <v>741</v>
      </c>
      <c r="B5" s="84" t="s">
        <v>742</v>
      </c>
    </row>
    <row r="6" spans="1:3" x14ac:dyDescent="0.25">
      <c r="A6" s="45" t="s">
        <v>732</v>
      </c>
      <c r="B6" s="86">
        <f>D21/$D$29</f>
        <v>3.2495648851721355E-2</v>
      </c>
      <c r="C6" s="86"/>
    </row>
    <row r="7" spans="1:3" x14ac:dyDescent="0.25">
      <c r="A7" s="45" t="s">
        <v>733</v>
      </c>
      <c r="B7" s="86">
        <f t="shared" ref="B7:B13" si="0">D22/$D$29</f>
        <v>0.3039011758712909</v>
      </c>
      <c r="C7" s="86"/>
    </row>
    <row r="8" spans="1:3" x14ac:dyDescent="0.25">
      <c r="A8" s="45" t="s">
        <v>734</v>
      </c>
      <c r="B8" s="86">
        <f t="shared" si="0"/>
        <v>1.3796323810332386E-3</v>
      </c>
      <c r="C8" s="86"/>
    </row>
    <row r="9" spans="1:3" x14ac:dyDescent="0.25">
      <c r="A9" s="45" t="s">
        <v>395</v>
      </c>
      <c r="B9" s="86">
        <f t="shared" si="0"/>
        <v>0.11807530670289086</v>
      </c>
      <c r="C9" s="86"/>
    </row>
    <row r="10" spans="1:3" x14ac:dyDescent="0.25">
      <c r="A10" s="45" t="s">
        <v>798</v>
      </c>
      <c r="B10" s="86">
        <f t="shared" si="0"/>
        <v>0.15978265483720339</v>
      </c>
      <c r="C10" s="86"/>
    </row>
    <row r="11" spans="1:3" x14ac:dyDescent="0.25">
      <c r="A11" s="45" t="s">
        <v>736</v>
      </c>
      <c r="B11" s="86">
        <f t="shared" si="0"/>
        <v>1.3796323810332386E-3</v>
      </c>
      <c r="C11" s="86"/>
    </row>
    <row r="12" spans="1:3" x14ac:dyDescent="0.25">
      <c r="A12" s="45" t="s">
        <v>737</v>
      </c>
      <c r="B12" s="86">
        <f t="shared" si="0"/>
        <v>0.31661501889035104</v>
      </c>
      <c r="C12" s="86"/>
    </row>
    <row r="13" spans="1:3" x14ac:dyDescent="0.25">
      <c r="A13" s="45" t="s">
        <v>738</v>
      </c>
      <c r="B13" s="86">
        <f t="shared" si="0"/>
        <v>6.6370930084475949E-2</v>
      </c>
      <c r="C13" s="86"/>
    </row>
    <row r="14" spans="1:3" x14ac:dyDescent="0.25">
      <c r="B14" s="95">
        <f>SUM(B6:B13)</f>
        <v>0.99999999999999989</v>
      </c>
    </row>
    <row r="20" spans="1:4" x14ac:dyDescent="0.25">
      <c r="A20" s="45" t="s">
        <v>741</v>
      </c>
      <c r="B20" s="92">
        <v>43466</v>
      </c>
      <c r="C20" s="92">
        <v>43497</v>
      </c>
      <c r="D20" s="92">
        <v>43525</v>
      </c>
    </row>
    <row r="21" spans="1:4" x14ac:dyDescent="0.25">
      <c r="A21" s="45" t="s">
        <v>732</v>
      </c>
      <c r="B21" s="45">
        <v>3019</v>
      </c>
      <c r="C21" s="45">
        <v>3050</v>
      </c>
      <c r="D21" s="45">
        <v>3062</v>
      </c>
    </row>
    <row r="22" spans="1:4" x14ac:dyDescent="0.25">
      <c r="A22" s="45" t="s">
        <v>733</v>
      </c>
      <c r="B22" s="45">
        <v>28428</v>
      </c>
      <c r="C22" s="45">
        <v>28552</v>
      </c>
      <c r="D22" s="45">
        <v>28636</v>
      </c>
    </row>
    <row r="23" spans="1:4" x14ac:dyDescent="0.25">
      <c r="A23" s="45" t="s">
        <v>734</v>
      </c>
      <c r="B23" s="45">
        <v>128</v>
      </c>
      <c r="C23" s="45">
        <v>128</v>
      </c>
      <c r="D23" s="45">
        <v>130</v>
      </c>
    </row>
    <row r="24" spans="1:4" x14ac:dyDescent="0.25">
      <c r="A24" s="45" t="s">
        <v>395</v>
      </c>
      <c r="B24" s="45">
        <v>10913</v>
      </c>
      <c r="C24" s="45">
        <v>11068</v>
      </c>
      <c r="D24" s="45">
        <v>11126</v>
      </c>
    </row>
    <row r="25" spans="1:4" x14ac:dyDescent="0.25">
      <c r="A25" s="45" t="s">
        <v>798</v>
      </c>
      <c r="B25" s="45">
        <v>15005</v>
      </c>
      <c r="C25" s="45">
        <v>15057</v>
      </c>
      <c r="D25" s="45">
        <v>15056</v>
      </c>
    </row>
    <row r="26" spans="1:4" x14ac:dyDescent="0.25">
      <c r="A26" s="45" t="s">
        <v>736</v>
      </c>
      <c r="B26" s="45">
        <v>126</v>
      </c>
      <c r="C26" s="45">
        <v>126</v>
      </c>
      <c r="D26" s="45">
        <v>130</v>
      </c>
    </row>
    <row r="27" spans="1:4" x14ac:dyDescent="0.25">
      <c r="A27" s="45" t="s">
        <v>737</v>
      </c>
      <c r="B27" s="45">
        <v>29582</v>
      </c>
      <c r="C27" s="45">
        <v>29726</v>
      </c>
      <c r="D27" s="45">
        <v>29834</v>
      </c>
    </row>
    <row r="28" spans="1:4" x14ac:dyDescent="0.25">
      <c r="A28" s="45" t="s">
        <v>738</v>
      </c>
      <c r="B28" s="45">
        <v>6213</v>
      </c>
      <c r="C28" s="45">
        <v>6235</v>
      </c>
      <c r="D28" s="45">
        <v>6254</v>
      </c>
    </row>
    <row r="29" spans="1:4" x14ac:dyDescent="0.25">
      <c r="B29" s="45">
        <v>93414</v>
      </c>
      <c r="C29" s="45">
        <v>93942</v>
      </c>
      <c r="D29" s="45">
        <f>SUM(D21:D28)</f>
        <v>94228</v>
      </c>
    </row>
    <row r="31" spans="1:4" x14ac:dyDescent="0.25">
      <c r="A31" s="45" t="s">
        <v>799</v>
      </c>
    </row>
    <row r="32" spans="1:4" x14ac:dyDescent="0.25">
      <c r="A32" s="45">
        <v>823</v>
      </c>
      <c r="B32" s="45">
        <v>23841</v>
      </c>
      <c r="C32" s="45">
        <v>23987</v>
      </c>
      <c r="D32" s="45">
        <v>24079</v>
      </c>
    </row>
    <row r="33" spans="1:4" x14ac:dyDescent="0.25">
      <c r="A33" s="45">
        <v>824</v>
      </c>
      <c r="B33" s="45">
        <v>5741</v>
      </c>
      <c r="C33" s="45">
        <v>5739</v>
      </c>
      <c r="D33" s="45">
        <v>5755</v>
      </c>
    </row>
    <row r="35" spans="1:4" x14ac:dyDescent="0.25">
      <c r="B35" s="45">
        <f>SUM(B32:B33)</f>
        <v>29582</v>
      </c>
      <c r="C35" s="45">
        <f t="shared" ref="C35:D35" si="1">SUM(C32:C33)</f>
        <v>29726</v>
      </c>
      <c r="D35" s="45">
        <f t="shared" si="1"/>
        <v>29834</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K30"/>
  <sheetViews>
    <sheetView zoomScaleNormal="100" workbookViewId="0">
      <selection activeCell="A2" sqref="A2"/>
    </sheetView>
  </sheetViews>
  <sheetFormatPr baseColWidth="10" defaultRowHeight="15" customHeight="1" x14ac:dyDescent="0.2"/>
  <cols>
    <col min="1" max="18" width="11.42578125" style="16" customWidth="1"/>
    <col min="19" max="16384" width="11.42578125" style="16"/>
  </cols>
  <sheetData>
    <row r="1" spans="1:11" ht="15" customHeight="1" x14ac:dyDescent="0.2">
      <c r="A1" s="16" t="s">
        <v>800</v>
      </c>
    </row>
    <row r="2" spans="1:11" ht="15" customHeight="1" x14ac:dyDescent="0.2">
      <c r="A2" s="16" t="s">
        <v>93</v>
      </c>
    </row>
    <row r="5" spans="1:11" ht="15" customHeight="1" x14ac:dyDescent="0.25">
      <c r="A5" s="16" t="s">
        <v>95</v>
      </c>
      <c r="B5" s="16" t="s">
        <v>801</v>
      </c>
      <c r="C5" s="45"/>
    </row>
    <row r="6" spans="1:11" ht="15" customHeight="1" x14ac:dyDescent="0.25">
      <c r="A6" s="16">
        <v>2013</v>
      </c>
      <c r="B6" s="99">
        <v>280.6928576581559</v>
      </c>
      <c r="C6" s="45"/>
    </row>
    <row r="7" spans="1:11" ht="15" customHeight="1" x14ac:dyDescent="0.25">
      <c r="A7" s="16">
        <v>2014</v>
      </c>
      <c r="B7" s="99">
        <v>291.6513941218588</v>
      </c>
      <c r="C7" s="45"/>
    </row>
    <row r="8" spans="1:11" ht="15" customHeight="1" x14ac:dyDescent="0.25">
      <c r="A8" s="16">
        <v>2015</v>
      </c>
      <c r="B8" s="99">
        <v>302.84059104271347</v>
      </c>
      <c r="C8" s="45"/>
      <c r="E8" s="45"/>
      <c r="F8" s="45"/>
      <c r="G8" s="45"/>
      <c r="H8" s="45"/>
      <c r="I8" s="45"/>
      <c r="J8" s="45"/>
      <c r="K8" s="45"/>
    </row>
    <row r="9" spans="1:11" ht="15" customHeight="1" x14ac:dyDescent="0.25">
      <c r="A9" s="16">
        <v>2016</v>
      </c>
      <c r="B9" s="99">
        <v>313.56126239024422</v>
      </c>
      <c r="C9" s="45"/>
      <c r="E9" s="45"/>
      <c r="F9" s="45"/>
      <c r="G9" s="45"/>
      <c r="H9" s="45"/>
      <c r="I9" s="45"/>
      <c r="J9" s="45"/>
      <c r="K9" s="45"/>
    </row>
    <row r="10" spans="1:11" ht="15" customHeight="1" x14ac:dyDescent="0.25">
      <c r="A10" s="16">
        <v>2017</v>
      </c>
      <c r="B10" s="99">
        <v>328.99172802908777</v>
      </c>
      <c r="C10" s="45"/>
      <c r="E10" s="45"/>
      <c r="F10" s="45"/>
      <c r="G10" s="45"/>
      <c r="H10" s="45"/>
      <c r="I10" s="45"/>
      <c r="J10" s="45"/>
      <c r="K10" s="45"/>
    </row>
    <row r="11" spans="1:11" ht="15" customHeight="1" thickBot="1" x14ac:dyDescent="0.3">
      <c r="A11" s="16">
        <v>2018</v>
      </c>
      <c r="B11" s="99">
        <v>346.39336314229104</v>
      </c>
      <c r="C11" s="45"/>
      <c r="E11" s="45"/>
      <c r="F11" s="45"/>
      <c r="G11" s="45"/>
      <c r="H11" s="45"/>
      <c r="I11" s="45"/>
      <c r="J11" s="45"/>
      <c r="K11" s="45"/>
    </row>
    <row r="12" spans="1:11" ht="15" customHeight="1" thickTop="1" thickBot="1" x14ac:dyDescent="0.3">
      <c r="A12" s="100">
        <v>43525</v>
      </c>
      <c r="B12" s="101">
        <v>366.41</v>
      </c>
      <c r="C12" s="86">
        <f>B12/B11-1</f>
        <v>5.7785855583747381E-2</v>
      </c>
      <c r="E12" s="45"/>
      <c r="F12" s="45"/>
      <c r="G12" s="45"/>
      <c r="H12" s="45"/>
      <c r="I12" s="45"/>
      <c r="J12" s="45"/>
      <c r="K12" s="45"/>
    </row>
    <row r="13" spans="1:11" ht="15" customHeight="1" thickTop="1" x14ac:dyDescent="0.25">
      <c r="C13" s="45"/>
      <c r="E13" s="45"/>
      <c r="F13" s="45"/>
      <c r="G13" s="45"/>
      <c r="H13" s="45"/>
      <c r="I13" s="45"/>
      <c r="J13" s="45"/>
      <c r="K13" s="45"/>
    </row>
    <row r="14" spans="1:11" ht="15" customHeight="1" x14ac:dyDescent="0.2">
      <c r="A14" s="100"/>
      <c r="B14" s="99"/>
      <c r="C14" s="102"/>
    </row>
    <row r="19" spans="1:2" ht="15" customHeight="1" thickBot="1" x14ac:dyDescent="0.25"/>
    <row r="20" spans="1:2" ht="15" customHeight="1" thickTop="1" thickBot="1" x14ac:dyDescent="0.25">
      <c r="A20" s="103" t="s">
        <v>0</v>
      </c>
      <c r="B20" s="104" t="s">
        <v>42</v>
      </c>
    </row>
    <row r="21" spans="1:2" ht="15" customHeight="1" thickTop="1" thickBot="1" x14ac:dyDescent="0.25">
      <c r="A21" s="105" t="s">
        <v>368</v>
      </c>
      <c r="B21" s="106">
        <v>280.6928576581559</v>
      </c>
    </row>
    <row r="22" spans="1:2" ht="15" customHeight="1" thickTop="1" thickBot="1" x14ac:dyDescent="0.25">
      <c r="A22" s="105" t="s">
        <v>382</v>
      </c>
      <c r="B22" s="106">
        <v>291.6513941218588</v>
      </c>
    </row>
    <row r="23" spans="1:2" ht="15" customHeight="1" thickTop="1" thickBot="1" x14ac:dyDescent="0.25">
      <c r="A23" s="105" t="s">
        <v>383</v>
      </c>
      <c r="B23" s="106">
        <v>302.84059104271347</v>
      </c>
    </row>
    <row r="24" spans="1:2" ht="15" customHeight="1" thickTop="1" thickBot="1" x14ac:dyDescent="0.25">
      <c r="A24" s="105" t="s">
        <v>384</v>
      </c>
      <c r="B24" s="106">
        <v>313.56126239024422</v>
      </c>
    </row>
    <row r="25" spans="1:2" ht="15" customHeight="1" thickTop="1" thickBot="1" x14ac:dyDescent="0.25">
      <c r="A25" s="105" t="s">
        <v>385</v>
      </c>
      <c r="B25" s="106">
        <v>328.99172802908777</v>
      </c>
    </row>
    <row r="26" spans="1:2" ht="15" customHeight="1" thickTop="1" thickBot="1" x14ac:dyDescent="0.25">
      <c r="A26" s="105">
        <v>2018</v>
      </c>
      <c r="B26" s="106">
        <v>346.39336314229104</v>
      </c>
    </row>
    <row r="27" spans="1:2" ht="15" customHeight="1" thickTop="1" thickBot="1" x14ac:dyDescent="0.25">
      <c r="A27" s="107" t="s">
        <v>802</v>
      </c>
      <c r="B27" s="101">
        <v>361.86539998875003</v>
      </c>
    </row>
    <row r="28" spans="1:2" ht="15" customHeight="1" thickTop="1" thickBot="1" x14ac:dyDescent="0.25">
      <c r="A28" s="107" t="s">
        <v>803</v>
      </c>
      <c r="B28" s="101">
        <v>363.24079871770402</v>
      </c>
    </row>
    <row r="29" spans="1:2" ht="15" customHeight="1" thickTop="1" thickBot="1" x14ac:dyDescent="0.25">
      <c r="A29" s="107" t="s">
        <v>720</v>
      </c>
      <c r="B29" s="101">
        <v>366.41</v>
      </c>
    </row>
    <row r="30" spans="1:2" ht="15" customHeight="1" thickTop="1" x14ac:dyDescent="0.2"/>
  </sheetData>
  <pageMargins left="0.75" right="0.75" top="1" bottom="1" header="0" footer="0"/>
  <pageSetup orientation="landscape" horizontalDpi="300" verticalDpi="300"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filterMode="1"/>
  <dimension ref="A1:C178"/>
  <sheetViews>
    <sheetView workbookViewId="0">
      <selection activeCell="A2" sqref="A2"/>
    </sheetView>
  </sheetViews>
  <sheetFormatPr baseColWidth="10" defaultColWidth="9.140625" defaultRowHeight="12.75" x14ac:dyDescent="0.2"/>
  <cols>
    <col min="1" max="1" width="15.5703125" style="22" customWidth="1"/>
    <col min="2" max="2" width="9.85546875" style="22" customWidth="1"/>
    <col min="3" max="16384" width="9.140625" style="22"/>
  </cols>
  <sheetData>
    <row r="1" spans="1:3" x14ac:dyDescent="0.2">
      <c r="A1" s="22" t="s">
        <v>365</v>
      </c>
    </row>
    <row r="2" spans="1:3" x14ac:dyDescent="0.2">
      <c r="A2" s="22" t="s">
        <v>342</v>
      </c>
    </row>
    <row r="4" spans="1:3" x14ac:dyDescent="0.2">
      <c r="B4" s="22" t="s">
        <v>341</v>
      </c>
    </row>
    <row r="5" spans="1:3" x14ac:dyDescent="0.2">
      <c r="A5" s="26" t="s">
        <v>0</v>
      </c>
      <c r="B5" s="26" t="s">
        <v>340</v>
      </c>
      <c r="C5" s="27"/>
    </row>
    <row r="6" spans="1:3" hidden="1" x14ac:dyDescent="0.2">
      <c r="A6" s="25" t="s">
        <v>339</v>
      </c>
      <c r="B6" s="23">
        <v>3.5731882269650002</v>
      </c>
    </row>
    <row r="7" spans="1:3" hidden="1" x14ac:dyDescent="0.2">
      <c r="A7" s="24" t="s">
        <v>338</v>
      </c>
      <c r="B7" s="23">
        <v>3.1786622283930002</v>
      </c>
    </row>
    <row r="8" spans="1:3" hidden="1" x14ac:dyDescent="0.2">
      <c r="A8" s="24" t="s">
        <v>337</v>
      </c>
      <c r="B8" s="23">
        <v>2.8933507476889999</v>
      </c>
    </row>
    <row r="9" spans="1:3" hidden="1" x14ac:dyDescent="0.2">
      <c r="A9" s="24" t="s">
        <v>336</v>
      </c>
      <c r="B9" s="23">
        <v>2.8906498618819998</v>
      </c>
    </row>
    <row r="10" spans="1:3" hidden="1" x14ac:dyDescent="0.2">
      <c r="A10" s="24" t="s">
        <v>335</v>
      </c>
      <c r="B10" s="23">
        <v>3.4466057988380001</v>
      </c>
    </row>
    <row r="11" spans="1:3" hidden="1" x14ac:dyDescent="0.2">
      <c r="A11" s="24" t="s">
        <v>334</v>
      </c>
      <c r="B11" s="23">
        <v>3.8467311396719999</v>
      </c>
    </row>
    <row r="12" spans="1:3" hidden="1" x14ac:dyDescent="0.2">
      <c r="A12" s="24" t="s">
        <v>333</v>
      </c>
      <c r="B12" s="23">
        <v>4.2089226043019998</v>
      </c>
    </row>
    <row r="13" spans="1:3" hidden="1" x14ac:dyDescent="0.2">
      <c r="A13" s="24" t="s">
        <v>332</v>
      </c>
      <c r="B13" s="23">
        <v>4.2154616893850001</v>
      </c>
    </row>
    <row r="14" spans="1:3" hidden="1" x14ac:dyDescent="0.2">
      <c r="A14" s="24" t="s">
        <v>331</v>
      </c>
      <c r="B14" s="23">
        <v>3.621334060448</v>
      </c>
    </row>
    <row r="15" spans="1:3" hidden="1" x14ac:dyDescent="0.2">
      <c r="A15" s="24" t="s">
        <v>330</v>
      </c>
      <c r="B15" s="23">
        <v>3.3547392795870001</v>
      </c>
    </row>
    <row r="16" spans="1:3" hidden="1" x14ac:dyDescent="0.2">
      <c r="A16" s="24" t="s">
        <v>329</v>
      </c>
      <c r="B16" s="23">
        <v>3.371448218826</v>
      </c>
    </row>
    <row r="17" spans="1:3" x14ac:dyDescent="0.2">
      <c r="A17" s="26" t="s">
        <v>328</v>
      </c>
      <c r="B17" s="28">
        <v>3.6922039792920001</v>
      </c>
      <c r="C17" s="27"/>
    </row>
    <row r="18" spans="1:3" hidden="1" x14ac:dyDescent="0.2">
      <c r="A18" s="25" t="s">
        <v>327</v>
      </c>
      <c r="B18" s="23">
        <v>3.7130488070559999</v>
      </c>
    </row>
    <row r="19" spans="1:3" hidden="1" x14ac:dyDescent="0.2">
      <c r="A19" s="24" t="s">
        <v>326</v>
      </c>
      <c r="B19" s="23">
        <v>3.1705238933589999</v>
      </c>
    </row>
    <row r="20" spans="1:3" hidden="1" x14ac:dyDescent="0.2">
      <c r="A20" s="24" t="s">
        <v>325</v>
      </c>
      <c r="B20" s="23">
        <v>2.8206588642970001</v>
      </c>
    </row>
    <row r="21" spans="1:3" hidden="1" x14ac:dyDescent="0.2">
      <c r="A21" s="24" t="s">
        <v>324</v>
      </c>
      <c r="B21" s="23">
        <v>2.7616041226679999</v>
      </c>
    </row>
    <row r="22" spans="1:3" hidden="1" x14ac:dyDescent="0.2">
      <c r="A22" s="24" t="s">
        <v>323</v>
      </c>
      <c r="B22" s="23">
        <v>3.1134306423789999</v>
      </c>
    </row>
    <row r="23" spans="1:3" hidden="1" x14ac:dyDescent="0.2">
      <c r="A23" s="24" t="s">
        <v>322</v>
      </c>
      <c r="B23" s="23">
        <v>3.6005328424390002</v>
      </c>
    </row>
    <row r="24" spans="1:3" hidden="1" x14ac:dyDescent="0.2">
      <c r="A24" s="24" t="s">
        <v>321</v>
      </c>
      <c r="B24" s="23">
        <v>3.859055415496</v>
      </c>
    </row>
    <row r="25" spans="1:3" hidden="1" x14ac:dyDescent="0.2">
      <c r="A25" s="24" t="s">
        <v>320</v>
      </c>
      <c r="B25" s="23">
        <v>3.9897393886070001</v>
      </c>
    </row>
    <row r="26" spans="1:3" hidden="1" x14ac:dyDescent="0.2">
      <c r="A26" s="24" t="s">
        <v>319</v>
      </c>
      <c r="B26" s="23">
        <v>3.646087590414</v>
      </c>
    </row>
    <row r="27" spans="1:3" hidden="1" x14ac:dyDescent="0.2">
      <c r="A27" s="24" t="s">
        <v>318</v>
      </c>
      <c r="B27" s="23">
        <v>3.7416875574840001</v>
      </c>
    </row>
    <row r="28" spans="1:3" hidden="1" x14ac:dyDescent="0.2">
      <c r="A28" s="24" t="s">
        <v>317</v>
      </c>
      <c r="B28" s="23">
        <v>3.6936648158069998</v>
      </c>
    </row>
    <row r="29" spans="1:3" x14ac:dyDescent="0.2">
      <c r="A29" s="26" t="s">
        <v>316</v>
      </c>
      <c r="B29" s="28">
        <v>3.8198500400470001</v>
      </c>
      <c r="C29" s="27"/>
    </row>
    <row r="30" spans="1:3" hidden="1" x14ac:dyDescent="0.2">
      <c r="A30" s="25" t="s">
        <v>315</v>
      </c>
      <c r="B30" s="23">
        <v>3.4830248649710001</v>
      </c>
    </row>
    <row r="31" spans="1:3" hidden="1" x14ac:dyDescent="0.2">
      <c r="A31" s="24" t="s">
        <v>314</v>
      </c>
      <c r="B31" s="23">
        <v>2.903846922959</v>
      </c>
    </row>
    <row r="32" spans="1:3" hidden="1" x14ac:dyDescent="0.2">
      <c r="A32" s="24" t="s">
        <v>313</v>
      </c>
      <c r="B32" s="23">
        <v>2.7392517440309998</v>
      </c>
    </row>
    <row r="33" spans="1:3" hidden="1" x14ac:dyDescent="0.2">
      <c r="A33" s="24" t="s">
        <v>312</v>
      </c>
      <c r="B33" s="23">
        <v>2.97196781258</v>
      </c>
    </row>
    <row r="34" spans="1:3" hidden="1" x14ac:dyDescent="0.2">
      <c r="A34" s="24" t="s">
        <v>311</v>
      </c>
      <c r="B34" s="23">
        <v>2.9261695051699999</v>
      </c>
    </row>
    <row r="35" spans="1:3" hidden="1" x14ac:dyDescent="0.2">
      <c r="A35" s="24" t="s">
        <v>310</v>
      </c>
      <c r="B35" s="23">
        <v>3.4591451816849998</v>
      </c>
    </row>
    <row r="36" spans="1:3" hidden="1" x14ac:dyDescent="0.2">
      <c r="A36" s="24" t="s">
        <v>309</v>
      </c>
      <c r="B36" s="23">
        <v>3.2956310658080001</v>
      </c>
    </row>
    <row r="37" spans="1:3" hidden="1" x14ac:dyDescent="0.2">
      <c r="A37" s="24" t="s">
        <v>308</v>
      </c>
      <c r="B37" s="23">
        <v>3.847558966547</v>
      </c>
    </row>
    <row r="38" spans="1:3" hidden="1" x14ac:dyDescent="0.2">
      <c r="A38" s="24" t="s">
        <v>307</v>
      </c>
      <c r="B38" s="23">
        <v>3.3421962976559998</v>
      </c>
    </row>
    <row r="39" spans="1:3" hidden="1" x14ac:dyDescent="0.2">
      <c r="A39" s="24" t="s">
        <v>306</v>
      </c>
      <c r="B39" s="23">
        <v>3.0337539248579999</v>
      </c>
    </row>
    <row r="40" spans="1:3" hidden="1" x14ac:dyDescent="0.2">
      <c r="A40" s="24" t="s">
        <v>305</v>
      </c>
      <c r="B40" s="23">
        <v>2.9533656306639999</v>
      </c>
    </row>
    <row r="41" spans="1:3" x14ac:dyDescent="0.2">
      <c r="A41" s="26" t="s">
        <v>304</v>
      </c>
      <c r="B41" s="28">
        <v>3.2893691380429999</v>
      </c>
      <c r="C41" s="27"/>
    </row>
    <row r="42" spans="1:3" hidden="1" x14ac:dyDescent="0.2">
      <c r="A42" s="25" t="s">
        <v>303</v>
      </c>
      <c r="B42" s="23">
        <v>3.3758139005290002</v>
      </c>
    </row>
    <row r="43" spans="1:3" hidden="1" x14ac:dyDescent="0.2">
      <c r="A43" s="24" t="s">
        <v>302</v>
      </c>
      <c r="B43" s="23">
        <v>2.9323891262530002</v>
      </c>
    </row>
    <row r="44" spans="1:3" hidden="1" x14ac:dyDescent="0.2">
      <c r="A44" s="24" t="s">
        <v>301</v>
      </c>
      <c r="B44" s="23">
        <v>2.6621281860080002</v>
      </c>
    </row>
    <row r="45" spans="1:3" hidden="1" x14ac:dyDescent="0.2">
      <c r="A45" s="24" t="s">
        <v>300</v>
      </c>
      <c r="B45" s="23">
        <v>3.003906010413</v>
      </c>
    </row>
    <row r="46" spans="1:3" hidden="1" x14ac:dyDescent="0.2">
      <c r="A46" s="24" t="s">
        <v>299</v>
      </c>
      <c r="B46" s="23">
        <v>3.4397552829500002</v>
      </c>
    </row>
    <row r="47" spans="1:3" hidden="1" x14ac:dyDescent="0.2">
      <c r="A47" s="24" t="s">
        <v>298</v>
      </c>
      <c r="B47" s="23">
        <v>3.7545110296040001</v>
      </c>
    </row>
    <row r="48" spans="1:3" hidden="1" x14ac:dyDescent="0.2">
      <c r="A48" s="24" t="s">
        <v>297</v>
      </c>
      <c r="B48" s="23">
        <v>3.7179895068389999</v>
      </c>
    </row>
    <row r="49" spans="1:3" hidden="1" x14ac:dyDescent="0.2">
      <c r="A49" s="24" t="s">
        <v>296</v>
      </c>
      <c r="B49" s="23">
        <v>3.9714628162449999</v>
      </c>
    </row>
    <row r="50" spans="1:3" hidden="1" x14ac:dyDescent="0.2">
      <c r="A50" s="24" t="s">
        <v>295</v>
      </c>
      <c r="B50" s="23">
        <v>3.8738714585570002</v>
      </c>
    </row>
    <row r="51" spans="1:3" hidden="1" x14ac:dyDescent="0.2">
      <c r="A51" s="24" t="s">
        <v>294</v>
      </c>
      <c r="B51" s="23">
        <v>3.85588618363</v>
      </c>
    </row>
    <row r="52" spans="1:3" hidden="1" x14ac:dyDescent="0.2">
      <c r="A52" s="24" t="s">
        <v>293</v>
      </c>
      <c r="B52" s="23">
        <v>4.1914664799169996</v>
      </c>
    </row>
    <row r="53" spans="1:3" x14ac:dyDescent="0.2">
      <c r="A53" s="26" t="s">
        <v>292</v>
      </c>
      <c r="B53" s="28">
        <v>4.7508675696119997</v>
      </c>
      <c r="C53" s="27"/>
    </row>
    <row r="54" spans="1:3" hidden="1" x14ac:dyDescent="0.2">
      <c r="A54" s="25" t="s">
        <v>291</v>
      </c>
      <c r="B54" s="23">
        <v>5.3096402946780001</v>
      </c>
    </row>
    <row r="55" spans="1:3" hidden="1" x14ac:dyDescent="0.2">
      <c r="A55" s="24" t="s">
        <v>290</v>
      </c>
      <c r="B55" s="23">
        <v>4.7920627358459997</v>
      </c>
    </row>
    <row r="56" spans="1:3" hidden="1" x14ac:dyDescent="0.2">
      <c r="A56" s="24" t="s">
        <v>289</v>
      </c>
      <c r="B56" s="23">
        <v>4.2900443781990001</v>
      </c>
    </row>
    <row r="57" spans="1:3" hidden="1" x14ac:dyDescent="0.2">
      <c r="A57" s="24" t="s">
        <v>288</v>
      </c>
      <c r="B57" s="23">
        <v>4.4674432434579998</v>
      </c>
    </row>
    <row r="58" spans="1:3" hidden="1" x14ac:dyDescent="0.2">
      <c r="A58" s="24" t="s">
        <v>287</v>
      </c>
      <c r="B58" s="23">
        <v>5.0610654894560003</v>
      </c>
    </row>
    <row r="59" spans="1:3" hidden="1" x14ac:dyDescent="0.2">
      <c r="A59" s="24" t="s">
        <v>286</v>
      </c>
      <c r="B59" s="23">
        <v>5.5285974620080003</v>
      </c>
    </row>
    <row r="60" spans="1:3" hidden="1" x14ac:dyDescent="0.2">
      <c r="A60" s="24" t="s">
        <v>285</v>
      </c>
      <c r="B60" s="23">
        <v>5.7272636461950004</v>
      </c>
    </row>
    <row r="61" spans="1:3" hidden="1" x14ac:dyDescent="0.2">
      <c r="A61" s="24" t="s">
        <v>284</v>
      </c>
      <c r="B61" s="23">
        <v>5.4591553811819997</v>
      </c>
    </row>
    <row r="62" spans="1:3" hidden="1" x14ac:dyDescent="0.2">
      <c r="A62" s="24" t="s">
        <v>283</v>
      </c>
      <c r="B62" s="23">
        <v>5.2642391215600002</v>
      </c>
    </row>
    <row r="63" spans="1:3" hidden="1" x14ac:dyDescent="0.2">
      <c r="A63" s="24" t="s">
        <v>282</v>
      </c>
      <c r="B63" s="23">
        <v>4.718677618249</v>
      </c>
    </row>
    <row r="64" spans="1:3" hidden="1" x14ac:dyDescent="0.2">
      <c r="A64" s="24" t="s">
        <v>281</v>
      </c>
      <c r="B64" s="23">
        <v>5.0381969784400003</v>
      </c>
    </row>
    <row r="65" spans="1:3" x14ac:dyDescent="0.2">
      <c r="A65" s="26" t="s">
        <v>280</v>
      </c>
      <c r="B65" s="28">
        <v>5.2935090545619996</v>
      </c>
      <c r="C65" s="27"/>
    </row>
    <row r="66" spans="1:3" hidden="1" x14ac:dyDescent="0.2">
      <c r="A66" s="25" t="s">
        <v>279</v>
      </c>
      <c r="B66" s="23">
        <v>5.1060296136429999</v>
      </c>
    </row>
    <row r="67" spans="1:3" hidden="1" x14ac:dyDescent="0.2">
      <c r="A67" s="24" t="s">
        <v>278</v>
      </c>
      <c r="B67" s="23">
        <v>4.6796676938230002</v>
      </c>
    </row>
    <row r="68" spans="1:3" hidden="1" x14ac:dyDescent="0.2">
      <c r="A68" s="24" t="s">
        <v>277</v>
      </c>
      <c r="B68" s="23">
        <v>4.5846335503309996</v>
      </c>
    </row>
    <row r="69" spans="1:3" hidden="1" x14ac:dyDescent="0.2">
      <c r="A69" s="24" t="s">
        <v>276</v>
      </c>
      <c r="B69" s="23">
        <v>4.8898524204329998</v>
      </c>
    </row>
    <row r="70" spans="1:3" hidden="1" x14ac:dyDescent="0.2">
      <c r="A70" s="24" t="s">
        <v>275</v>
      </c>
      <c r="B70" s="23">
        <v>5.4154902156659999</v>
      </c>
    </row>
    <row r="71" spans="1:3" hidden="1" x14ac:dyDescent="0.2">
      <c r="A71" s="24" t="s">
        <v>274</v>
      </c>
      <c r="B71" s="23">
        <v>5.746852810199</v>
      </c>
    </row>
    <row r="72" spans="1:3" hidden="1" x14ac:dyDescent="0.2">
      <c r="A72" s="24" t="s">
        <v>273</v>
      </c>
      <c r="B72" s="23">
        <v>5.7993117863370003</v>
      </c>
    </row>
    <row r="73" spans="1:3" hidden="1" x14ac:dyDescent="0.2">
      <c r="A73" s="24" t="s">
        <v>272</v>
      </c>
      <c r="B73" s="23">
        <v>5.6192660956329998</v>
      </c>
    </row>
    <row r="74" spans="1:3" hidden="1" x14ac:dyDescent="0.2">
      <c r="A74" s="24" t="s">
        <v>271</v>
      </c>
      <c r="B74" s="23">
        <v>5.5891426913949998</v>
      </c>
    </row>
    <row r="75" spans="1:3" hidden="1" x14ac:dyDescent="0.2">
      <c r="A75" s="24" t="s">
        <v>270</v>
      </c>
      <c r="B75" s="23">
        <v>5.4863964483740002</v>
      </c>
    </row>
    <row r="76" spans="1:3" hidden="1" x14ac:dyDescent="0.2">
      <c r="A76" s="24" t="s">
        <v>269</v>
      </c>
      <c r="B76" s="23">
        <v>5.147141998515</v>
      </c>
    </row>
    <row r="77" spans="1:3" x14ac:dyDescent="0.2">
      <c r="A77" s="26" t="s">
        <v>268</v>
      </c>
      <c r="B77" s="28">
        <v>4.8989272884849999</v>
      </c>
      <c r="C77" s="27"/>
    </row>
    <row r="78" spans="1:3" hidden="1" x14ac:dyDescent="0.2">
      <c r="A78" s="25" t="s">
        <v>267</v>
      </c>
      <c r="B78" s="23">
        <v>4.803115837539</v>
      </c>
    </row>
    <row r="79" spans="1:3" hidden="1" x14ac:dyDescent="0.2">
      <c r="A79" s="24" t="s">
        <v>266</v>
      </c>
      <c r="B79" s="23">
        <v>5.2188578526229996</v>
      </c>
    </row>
    <row r="80" spans="1:3" hidden="1" x14ac:dyDescent="0.2">
      <c r="A80" s="24" t="s">
        <v>265</v>
      </c>
      <c r="B80" s="23">
        <v>5.3892346080599998</v>
      </c>
    </row>
    <row r="81" spans="1:3" hidden="1" x14ac:dyDescent="0.2">
      <c r="A81" s="24" t="s">
        <v>264</v>
      </c>
      <c r="B81" s="23">
        <v>5.7054006706280003</v>
      </c>
    </row>
    <row r="82" spans="1:3" hidden="1" x14ac:dyDescent="0.2">
      <c r="A82" s="24" t="s">
        <v>263</v>
      </c>
      <c r="B82" s="23">
        <v>5.6407774552610004</v>
      </c>
    </row>
    <row r="83" spans="1:3" hidden="1" x14ac:dyDescent="0.2">
      <c r="A83" s="24" t="s">
        <v>262</v>
      </c>
      <c r="B83" s="23">
        <v>5.5245632013700003</v>
      </c>
    </row>
    <row r="84" spans="1:3" hidden="1" x14ac:dyDescent="0.2">
      <c r="A84" s="24" t="s">
        <v>261</v>
      </c>
      <c r="B84" s="23">
        <v>5.4760876459799999</v>
      </c>
    </row>
    <row r="85" spans="1:3" hidden="1" x14ac:dyDescent="0.2">
      <c r="A85" s="24" t="s">
        <v>260</v>
      </c>
      <c r="B85" s="23">
        <v>5.4454668945220002</v>
      </c>
    </row>
    <row r="86" spans="1:3" hidden="1" x14ac:dyDescent="0.2">
      <c r="A86" s="24" t="s">
        <v>259</v>
      </c>
      <c r="B86" s="23">
        <v>5.4008694824879999</v>
      </c>
    </row>
    <row r="87" spans="1:3" hidden="1" x14ac:dyDescent="0.2">
      <c r="A87" s="24" t="s">
        <v>258</v>
      </c>
      <c r="B87" s="23">
        <v>5.2730102533460004</v>
      </c>
    </row>
    <row r="88" spans="1:3" hidden="1" x14ac:dyDescent="0.2">
      <c r="A88" s="24" t="s">
        <v>257</v>
      </c>
      <c r="B88" s="23">
        <v>4.8926986831960004</v>
      </c>
    </row>
    <row r="89" spans="1:3" x14ac:dyDescent="0.2">
      <c r="A89" s="26" t="s">
        <v>256</v>
      </c>
      <c r="B89" s="28">
        <v>4.7524487335029999</v>
      </c>
      <c r="C89" s="27"/>
    </row>
    <row r="90" spans="1:3" hidden="1" x14ac:dyDescent="0.2">
      <c r="A90" s="25" t="s">
        <v>255</v>
      </c>
      <c r="B90" s="23">
        <v>4.3880607472089999</v>
      </c>
    </row>
    <row r="91" spans="1:3" hidden="1" x14ac:dyDescent="0.2">
      <c r="A91" s="24" t="s">
        <v>254</v>
      </c>
      <c r="B91" s="23">
        <v>4.9253253866950004</v>
      </c>
    </row>
    <row r="92" spans="1:3" hidden="1" x14ac:dyDescent="0.2">
      <c r="A92" s="24" t="s">
        <v>253</v>
      </c>
      <c r="B92" s="23">
        <v>4.3114913571970002</v>
      </c>
    </row>
    <row r="93" spans="1:3" hidden="1" x14ac:dyDescent="0.2">
      <c r="A93" s="24" t="s">
        <v>252</v>
      </c>
      <c r="B93" s="23">
        <v>4.5892507852540003</v>
      </c>
    </row>
    <row r="94" spans="1:3" hidden="1" x14ac:dyDescent="0.2">
      <c r="A94" s="24" t="s">
        <v>251</v>
      </c>
      <c r="B94" s="23">
        <v>4.0099422765739998</v>
      </c>
    </row>
    <row r="95" spans="1:3" hidden="1" x14ac:dyDescent="0.2">
      <c r="A95" s="24" t="s">
        <v>250</v>
      </c>
      <c r="B95" s="23">
        <v>4.8535155104300003</v>
      </c>
    </row>
    <row r="96" spans="1:3" hidden="1" x14ac:dyDescent="0.2">
      <c r="A96" s="24" t="s">
        <v>249</v>
      </c>
      <c r="B96" s="23">
        <v>4.827066368164</v>
      </c>
    </row>
    <row r="97" spans="1:3" hidden="1" x14ac:dyDescent="0.2">
      <c r="A97" s="24" t="s">
        <v>248</v>
      </c>
      <c r="B97" s="23">
        <v>5.3860165377579996</v>
      </c>
    </row>
    <row r="98" spans="1:3" hidden="1" x14ac:dyDescent="0.2">
      <c r="A98" s="24" t="s">
        <v>247</v>
      </c>
      <c r="B98" s="23">
        <v>5.3160083548710002</v>
      </c>
    </row>
    <row r="99" spans="1:3" hidden="1" x14ac:dyDescent="0.2">
      <c r="A99" s="24" t="s">
        <v>246</v>
      </c>
      <c r="B99" s="23">
        <v>5.3135037045239999</v>
      </c>
    </row>
    <row r="100" spans="1:3" hidden="1" x14ac:dyDescent="0.2">
      <c r="A100" s="24" t="s">
        <v>245</v>
      </c>
      <c r="B100" s="23">
        <v>4.8978600241040002</v>
      </c>
    </row>
    <row r="101" spans="1:3" x14ac:dyDescent="0.2">
      <c r="A101" s="26" t="s">
        <v>244</v>
      </c>
      <c r="B101" s="28">
        <v>4.4043424243129996</v>
      </c>
      <c r="C101" s="27"/>
    </row>
    <row r="102" spans="1:3" hidden="1" x14ac:dyDescent="0.2">
      <c r="A102" s="25" t="s">
        <v>243</v>
      </c>
      <c r="B102" s="23">
        <v>4.3537865456829996</v>
      </c>
    </row>
    <row r="103" spans="1:3" hidden="1" x14ac:dyDescent="0.2">
      <c r="A103" s="24" t="s">
        <v>242</v>
      </c>
      <c r="B103" s="23">
        <v>4.2233927745499997</v>
      </c>
    </row>
    <row r="104" spans="1:3" hidden="1" x14ac:dyDescent="0.2">
      <c r="A104" s="24" t="s">
        <v>241</v>
      </c>
      <c r="B104" s="23">
        <v>4.4223099292720001</v>
      </c>
    </row>
    <row r="105" spans="1:3" hidden="1" x14ac:dyDescent="0.2">
      <c r="A105" s="24" t="s">
        <v>240</v>
      </c>
      <c r="B105" s="23">
        <v>4.5110851010830002</v>
      </c>
    </row>
    <row r="106" spans="1:3" hidden="1" x14ac:dyDescent="0.2">
      <c r="A106" s="24" t="s">
        <v>239</v>
      </c>
      <c r="B106" s="23">
        <v>4.8499198305939997</v>
      </c>
    </row>
    <row r="107" spans="1:3" hidden="1" x14ac:dyDescent="0.2">
      <c r="A107" s="24" t="s">
        <v>238</v>
      </c>
      <c r="B107" s="23">
        <v>5.4214029997880004</v>
      </c>
    </row>
    <row r="108" spans="1:3" hidden="1" x14ac:dyDescent="0.2">
      <c r="A108" s="24" t="s">
        <v>237</v>
      </c>
      <c r="B108" s="23">
        <v>5.622109291178</v>
      </c>
    </row>
    <row r="109" spans="1:3" hidden="1" x14ac:dyDescent="0.2">
      <c r="A109" s="24" t="s">
        <v>236</v>
      </c>
      <c r="B109" s="23">
        <v>5.5676400311809999</v>
      </c>
    </row>
    <row r="110" spans="1:3" hidden="1" x14ac:dyDescent="0.2">
      <c r="A110" s="24" t="s">
        <v>235</v>
      </c>
      <c r="B110" s="23">
        <v>4.9512289143289996</v>
      </c>
    </row>
    <row r="111" spans="1:3" hidden="1" x14ac:dyDescent="0.2">
      <c r="A111" s="24" t="s">
        <v>234</v>
      </c>
      <c r="B111" s="23">
        <v>5.1298541949379999</v>
      </c>
    </row>
    <row r="112" spans="1:3" hidden="1" x14ac:dyDescent="0.2">
      <c r="A112" s="24" t="s">
        <v>233</v>
      </c>
      <c r="B112" s="23">
        <v>5.1515674722810001</v>
      </c>
    </row>
    <row r="113" spans="1:3" x14ac:dyDescent="0.2">
      <c r="A113" s="26" t="s">
        <v>232</v>
      </c>
      <c r="B113" s="28">
        <v>5.4447511022880004</v>
      </c>
      <c r="C113" s="27"/>
    </row>
    <row r="114" spans="1:3" hidden="1" x14ac:dyDescent="0.2">
      <c r="A114" s="25" t="s">
        <v>231</v>
      </c>
      <c r="B114" s="23">
        <v>5.2304131124489999</v>
      </c>
    </row>
    <row r="115" spans="1:3" hidden="1" x14ac:dyDescent="0.2">
      <c r="A115" s="24" t="s">
        <v>230</v>
      </c>
      <c r="B115" s="23">
        <v>4.7518610038549998</v>
      </c>
    </row>
    <row r="116" spans="1:3" hidden="1" x14ac:dyDescent="0.2">
      <c r="A116" s="24" t="s">
        <v>229</v>
      </c>
      <c r="B116" s="23">
        <v>4.8573980083870003</v>
      </c>
    </row>
    <row r="117" spans="1:3" hidden="1" x14ac:dyDescent="0.2">
      <c r="A117" s="24" t="s">
        <v>228</v>
      </c>
      <c r="B117" s="23">
        <v>4.9873976390539996</v>
      </c>
    </row>
    <row r="118" spans="1:3" hidden="1" x14ac:dyDescent="0.2">
      <c r="A118" s="24" t="s">
        <v>227</v>
      </c>
      <c r="B118" s="23">
        <v>5.6184508290449999</v>
      </c>
    </row>
    <row r="119" spans="1:3" hidden="1" x14ac:dyDescent="0.2">
      <c r="A119" s="24" t="s">
        <v>226</v>
      </c>
      <c r="B119" s="23">
        <v>5.7812175767770002</v>
      </c>
    </row>
    <row r="120" spans="1:3" hidden="1" x14ac:dyDescent="0.2">
      <c r="A120" s="24" t="s">
        <v>225</v>
      </c>
      <c r="B120" s="23">
        <v>5.9090155126999999</v>
      </c>
    </row>
    <row r="121" spans="1:3" hidden="1" x14ac:dyDescent="0.2">
      <c r="A121" s="24" t="s">
        <v>224</v>
      </c>
      <c r="B121" s="23">
        <v>5.7412613848309997</v>
      </c>
    </row>
    <row r="122" spans="1:3" hidden="1" x14ac:dyDescent="0.2">
      <c r="A122" s="24" t="s">
        <v>223</v>
      </c>
      <c r="B122" s="23">
        <v>5.1943997545030003</v>
      </c>
    </row>
    <row r="123" spans="1:3" hidden="1" x14ac:dyDescent="0.2">
      <c r="A123" s="24" t="s">
        <v>222</v>
      </c>
      <c r="B123" s="23">
        <v>4.8848859537919997</v>
      </c>
    </row>
    <row r="124" spans="1:3" hidden="1" x14ac:dyDescent="0.2">
      <c r="A124" s="24" t="s">
        <v>221</v>
      </c>
      <c r="B124" s="23">
        <v>4.5646224101159998</v>
      </c>
    </row>
    <row r="125" spans="1:3" x14ac:dyDescent="0.2">
      <c r="A125" s="26" t="s">
        <v>220</v>
      </c>
      <c r="B125" s="28">
        <v>4.3603397418109999</v>
      </c>
      <c r="C125" s="27"/>
    </row>
    <row r="126" spans="1:3" hidden="1" x14ac:dyDescent="0.2">
      <c r="A126" s="25" t="s">
        <v>219</v>
      </c>
      <c r="B126" s="23">
        <v>4.0081683510539996</v>
      </c>
    </row>
    <row r="127" spans="1:3" hidden="1" x14ac:dyDescent="0.2">
      <c r="A127" s="24" t="s">
        <v>218</v>
      </c>
      <c r="B127" s="23">
        <v>4.117363002896</v>
      </c>
    </row>
    <row r="128" spans="1:3" hidden="1" x14ac:dyDescent="0.2">
      <c r="A128" s="24" t="s">
        <v>217</v>
      </c>
      <c r="B128" s="23">
        <v>4.7207779161790002</v>
      </c>
    </row>
    <row r="129" spans="1:3" hidden="1" x14ac:dyDescent="0.2">
      <c r="A129" s="24" t="s">
        <v>216</v>
      </c>
      <c r="B129" s="23">
        <v>5.2379364681269998</v>
      </c>
    </row>
    <row r="130" spans="1:3" hidden="1" x14ac:dyDescent="0.2">
      <c r="A130" s="24" t="s">
        <v>215</v>
      </c>
      <c r="B130" s="23">
        <v>5.3937387482460002</v>
      </c>
    </row>
    <row r="131" spans="1:3" hidden="1" x14ac:dyDescent="0.2">
      <c r="A131" s="24" t="s">
        <v>214</v>
      </c>
      <c r="B131" s="23">
        <v>5.2955397235500001</v>
      </c>
    </row>
    <row r="132" spans="1:3" hidden="1" x14ac:dyDescent="0.2">
      <c r="A132" s="24" t="s">
        <v>213</v>
      </c>
      <c r="B132" s="23">
        <v>5.1414082245420003</v>
      </c>
    </row>
    <row r="133" spans="1:3" hidden="1" x14ac:dyDescent="0.2">
      <c r="A133" s="24" t="s">
        <v>212</v>
      </c>
      <c r="B133" s="23">
        <v>4.885999615906</v>
      </c>
    </row>
    <row r="134" spans="1:3" hidden="1" x14ac:dyDescent="0.2">
      <c r="A134" s="24" t="s">
        <v>211</v>
      </c>
      <c r="B134" s="23">
        <v>4.4487562177060003</v>
      </c>
    </row>
    <row r="135" spans="1:3" hidden="1" x14ac:dyDescent="0.2">
      <c r="A135" s="24" t="s">
        <v>210</v>
      </c>
      <c r="B135" s="23">
        <v>4.290843954763</v>
      </c>
    </row>
    <row r="136" spans="1:3" hidden="1" x14ac:dyDescent="0.2">
      <c r="A136" s="24" t="s">
        <v>209</v>
      </c>
      <c r="B136" s="23">
        <v>4.3222439109749997</v>
      </c>
    </row>
    <row r="137" spans="1:3" x14ac:dyDescent="0.2">
      <c r="A137" s="26" t="s">
        <v>208</v>
      </c>
      <c r="B137" s="28">
        <v>4.2843121615759996</v>
      </c>
      <c r="C137" s="27"/>
    </row>
    <row r="138" spans="1:3" hidden="1" x14ac:dyDescent="0.2">
      <c r="A138" s="25" t="s">
        <v>207</v>
      </c>
      <c r="B138" s="23">
        <v>4.162399896158</v>
      </c>
    </row>
    <row r="139" spans="1:3" hidden="1" x14ac:dyDescent="0.2">
      <c r="A139" s="24" t="s">
        <v>206</v>
      </c>
      <c r="B139" s="23">
        <v>4.0139479975289998</v>
      </c>
    </row>
    <row r="140" spans="1:3" hidden="1" x14ac:dyDescent="0.2">
      <c r="A140" s="24" t="s">
        <v>205</v>
      </c>
      <c r="B140" s="23">
        <v>3.9510213664579998</v>
      </c>
    </row>
    <row r="141" spans="1:3" hidden="1" x14ac:dyDescent="0.2">
      <c r="A141" s="24" t="s">
        <v>204</v>
      </c>
      <c r="B141" s="23">
        <v>3.785411010147</v>
      </c>
    </row>
    <row r="142" spans="1:3" hidden="1" x14ac:dyDescent="0.2">
      <c r="A142" s="24" t="s">
        <v>203</v>
      </c>
      <c r="B142" s="23">
        <v>3.5637381992580002</v>
      </c>
    </row>
    <row r="143" spans="1:3" hidden="1" x14ac:dyDescent="0.2">
      <c r="A143" s="24" t="s">
        <v>202</v>
      </c>
      <c r="B143" s="23">
        <v>3.4799785270579999</v>
      </c>
    </row>
    <row r="144" spans="1:3" hidden="1" x14ac:dyDescent="0.2">
      <c r="A144" s="24" t="s">
        <v>201</v>
      </c>
      <c r="B144" s="23">
        <v>3.538384503364</v>
      </c>
    </row>
    <row r="145" spans="1:3" hidden="1" x14ac:dyDescent="0.2">
      <c r="A145" s="24" t="s">
        <v>200</v>
      </c>
      <c r="B145" s="23">
        <v>3.4637605417800001</v>
      </c>
    </row>
    <row r="146" spans="1:3" hidden="1" x14ac:dyDescent="0.2">
      <c r="A146" s="24" t="s">
        <v>199</v>
      </c>
      <c r="B146" s="23">
        <v>3.229107288872</v>
      </c>
    </row>
    <row r="147" spans="1:3" hidden="1" x14ac:dyDescent="0.2">
      <c r="A147" s="24" t="s">
        <v>198</v>
      </c>
      <c r="B147" s="23">
        <v>3.3433010500020002</v>
      </c>
    </row>
    <row r="148" spans="1:3" hidden="1" x14ac:dyDescent="0.2">
      <c r="A148" s="24" t="s">
        <v>197</v>
      </c>
      <c r="B148" s="23">
        <v>3.329561430484</v>
      </c>
    </row>
    <row r="149" spans="1:3" x14ac:dyDescent="0.2">
      <c r="A149" s="26" t="s">
        <v>196</v>
      </c>
      <c r="B149" s="28">
        <v>3.295772664662</v>
      </c>
      <c r="C149" s="27"/>
    </row>
    <row r="150" spans="1:3" hidden="1" x14ac:dyDescent="0.2">
      <c r="A150" s="25" t="s">
        <v>195</v>
      </c>
      <c r="B150" s="23">
        <v>2.6990904534390001</v>
      </c>
    </row>
    <row r="151" spans="1:3" hidden="1" x14ac:dyDescent="0.2">
      <c r="A151" s="24" t="s">
        <v>194</v>
      </c>
      <c r="B151" s="23">
        <v>2.646939505702</v>
      </c>
    </row>
    <row r="152" spans="1:3" hidden="1" x14ac:dyDescent="0.2">
      <c r="A152" s="24" t="s">
        <v>193</v>
      </c>
      <c r="B152" s="23">
        <v>2.6491109162740001</v>
      </c>
    </row>
    <row r="153" spans="1:3" hidden="1" x14ac:dyDescent="0.2">
      <c r="A153" s="24" t="s">
        <v>192</v>
      </c>
      <c r="B153" s="23">
        <v>2.4918108246780002</v>
      </c>
    </row>
    <row r="154" spans="1:3" hidden="1" x14ac:dyDescent="0.2">
      <c r="A154" s="24" t="s">
        <v>191</v>
      </c>
      <c r="B154" s="23">
        <v>2.3434056166669999</v>
      </c>
    </row>
    <row r="155" spans="1:3" hidden="1" x14ac:dyDescent="0.2">
      <c r="A155" s="24" t="s">
        <v>190</v>
      </c>
      <c r="B155" s="23">
        <v>2.598776163333</v>
      </c>
    </row>
    <row r="156" spans="1:3" hidden="1" x14ac:dyDescent="0.2">
      <c r="A156" s="24" t="s">
        <v>189</v>
      </c>
      <c r="B156" s="23">
        <v>2.933755253333</v>
      </c>
    </row>
    <row r="157" spans="1:3" hidden="1" x14ac:dyDescent="0.2">
      <c r="A157" s="24" t="s">
        <v>188</v>
      </c>
      <c r="B157" s="23">
        <v>2.9326401433329998</v>
      </c>
    </row>
    <row r="158" spans="1:3" hidden="1" x14ac:dyDescent="0.2">
      <c r="A158" s="24" t="s">
        <v>187</v>
      </c>
      <c r="B158" s="23">
        <v>2.9365409033329999</v>
      </c>
    </row>
    <row r="159" spans="1:3" hidden="1" x14ac:dyDescent="0.2">
      <c r="A159" s="24" t="s">
        <v>186</v>
      </c>
      <c r="B159" s="23">
        <v>2.660853046667</v>
      </c>
    </row>
    <row r="160" spans="1:3" hidden="1" x14ac:dyDescent="0.2">
      <c r="A160" s="24" t="s">
        <v>185</v>
      </c>
      <c r="B160" s="23">
        <v>2.701816463333</v>
      </c>
    </row>
    <row r="161" spans="1:3" x14ac:dyDescent="0.2">
      <c r="A161" s="26" t="s">
        <v>184</v>
      </c>
      <c r="B161" s="28">
        <v>2.2520568566670001</v>
      </c>
      <c r="C161" s="27"/>
    </row>
    <row r="162" spans="1:3" hidden="1" x14ac:dyDescent="0.2">
      <c r="A162" s="25" t="s">
        <v>183</v>
      </c>
      <c r="B162" s="23">
        <v>2.1217148633330001</v>
      </c>
    </row>
    <row r="163" spans="1:3" hidden="1" x14ac:dyDescent="0.2">
      <c r="A163" s="24" t="s">
        <v>182</v>
      </c>
      <c r="B163" s="23">
        <v>2.0992205400000001</v>
      </c>
    </row>
    <row r="164" spans="1:3" hidden="1" x14ac:dyDescent="0.2">
      <c r="A164" s="24" t="s">
        <v>181</v>
      </c>
      <c r="B164" s="23">
        <v>2.5350799766669998</v>
      </c>
    </row>
    <row r="165" spans="1:3" hidden="1" x14ac:dyDescent="0.2">
      <c r="A165" s="24" t="s">
        <v>180</v>
      </c>
      <c r="B165" s="23">
        <v>3.005468903333</v>
      </c>
    </row>
    <row r="166" spans="1:3" hidden="1" x14ac:dyDescent="0.2">
      <c r="A166" s="24" t="s">
        <v>179</v>
      </c>
      <c r="B166" s="23">
        <v>3.1291138233329998</v>
      </c>
    </row>
    <row r="167" spans="1:3" hidden="1" x14ac:dyDescent="0.2">
      <c r="A167" s="24" t="s">
        <v>178</v>
      </c>
      <c r="B167" s="23">
        <v>3.047877596667</v>
      </c>
    </row>
    <row r="168" spans="1:3" hidden="1" x14ac:dyDescent="0.2">
      <c r="A168" s="24" t="s">
        <v>177</v>
      </c>
      <c r="B168" s="23">
        <v>3.00590555</v>
      </c>
    </row>
    <row r="169" spans="1:3" hidden="1" x14ac:dyDescent="0.2">
      <c r="A169" s="24" t="s">
        <v>176</v>
      </c>
      <c r="B169" s="23">
        <v>2.9505556166670002</v>
      </c>
    </row>
    <row r="170" spans="1:3" hidden="1" x14ac:dyDescent="0.2">
      <c r="A170" s="24" t="s">
        <v>175</v>
      </c>
      <c r="B170" s="23">
        <v>2.7960271300000001</v>
      </c>
    </row>
    <row r="171" spans="1:3" hidden="1" x14ac:dyDescent="0.2">
      <c r="A171" s="24" t="s">
        <v>174</v>
      </c>
      <c r="B171" s="23">
        <v>2.5936000233329999</v>
      </c>
    </row>
    <row r="172" spans="1:3" hidden="1" x14ac:dyDescent="0.2">
      <c r="A172" s="24" t="s">
        <v>173</v>
      </c>
      <c r="B172" s="23">
        <v>2.4670080400000001</v>
      </c>
    </row>
    <row r="173" spans="1:3" x14ac:dyDescent="0.2">
      <c r="A173" s="26" t="s">
        <v>172</v>
      </c>
      <c r="B173" s="28">
        <v>2.3590798866670002</v>
      </c>
      <c r="C173" s="27"/>
    </row>
    <row r="174" spans="1:3" hidden="1" x14ac:dyDescent="0.2">
      <c r="A174" s="22" t="s">
        <v>171</v>
      </c>
    </row>
    <row r="175" spans="1:3" hidden="1" x14ac:dyDescent="0.2">
      <c r="A175" s="22" t="s">
        <v>170</v>
      </c>
    </row>
    <row r="176" spans="1:3" hidden="1" x14ac:dyDescent="0.2">
      <c r="A176" s="22" t="s">
        <v>169</v>
      </c>
    </row>
    <row r="178" spans="1:1" x14ac:dyDescent="0.2">
      <c r="A178" s="22" t="s">
        <v>168</v>
      </c>
    </row>
  </sheetData>
  <autoFilter ref="A5:B176">
    <filterColumn colId="0">
      <filters>
        <filter val="2006/02"/>
        <filter val="2007/02"/>
        <filter val="2008/02"/>
        <filter val="2009/02"/>
        <filter val="2010/02"/>
        <filter val="2011/02"/>
        <filter val="2012/02"/>
        <filter val="2013/02"/>
        <filter val="2014/02"/>
        <filter val="2015/02"/>
        <filter val="2016/02"/>
        <filter val="2017/02"/>
        <filter val="2018/02"/>
        <filter val="2019/02"/>
      </filters>
    </filterColumn>
  </autoFilter>
  <pageMargins left="0.75" right="0.75" top="1" bottom="1" header="0.5" footer="0.5"/>
  <pageSetup orientation="portrait" horizontalDpi="300" verticalDpi="300" copies="0"/>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B38"/>
  <sheetViews>
    <sheetView workbookViewId="0">
      <selection activeCell="A65535" sqref="A65535"/>
    </sheetView>
  </sheetViews>
  <sheetFormatPr baseColWidth="10" defaultRowHeight="12.75" x14ac:dyDescent="0.2"/>
  <cols>
    <col min="1" max="1" width="18.5703125" style="22" customWidth="1"/>
    <col min="2" max="2" width="6.5703125" style="22" customWidth="1"/>
    <col min="3" max="16384" width="11.42578125" style="22"/>
  </cols>
  <sheetData>
    <row r="1" spans="1:2" x14ac:dyDescent="0.2">
      <c r="A1" s="22" t="s">
        <v>366</v>
      </c>
    </row>
    <row r="2" spans="1:2" x14ac:dyDescent="0.2">
      <c r="A2" s="22" t="s">
        <v>342</v>
      </c>
    </row>
    <row r="5" spans="1:2" ht="25.5" x14ac:dyDescent="0.2">
      <c r="A5" s="26" t="s">
        <v>0</v>
      </c>
      <c r="B5" s="26" t="s">
        <v>172</v>
      </c>
    </row>
    <row r="6" spans="1:2" x14ac:dyDescent="0.2">
      <c r="A6" s="26" t="s">
        <v>364</v>
      </c>
      <c r="B6" s="28">
        <v>1.4268911266669999</v>
      </c>
    </row>
    <row r="7" spans="1:2" x14ac:dyDescent="0.2">
      <c r="A7" s="26" t="s">
        <v>65</v>
      </c>
      <c r="B7" s="28">
        <v>1.7184489199999999</v>
      </c>
    </row>
    <row r="8" spans="1:2" x14ac:dyDescent="0.2">
      <c r="A8" s="26" t="s">
        <v>50</v>
      </c>
      <c r="B8" s="28">
        <v>1.79984747</v>
      </c>
    </row>
    <row r="9" spans="1:2" x14ac:dyDescent="0.2">
      <c r="A9" s="26" t="s">
        <v>363</v>
      </c>
      <c r="B9" s="28">
        <v>1.83070413</v>
      </c>
    </row>
    <row r="10" spans="1:2" x14ac:dyDescent="0.2">
      <c r="A10" s="26" t="s">
        <v>362</v>
      </c>
      <c r="B10" s="28">
        <v>2.2410580499999999</v>
      </c>
    </row>
    <row r="11" spans="1:2" x14ac:dyDescent="0.2">
      <c r="A11" s="26" t="s">
        <v>42</v>
      </c>
      <c r="B11" s="28">
        <v>2.3590798866670002</v>
      </c>
    </row>
    <row r="12" spans="1:2" x14ac:dyDescent="0.2">
      <c r="A12" s="26" t="s">
        <v>361</v>
      </c>
      <c r="B12" s="28">
        <v>2.3599932766670002</v>
      </c>
    </row>
    <row r="13" spans="1:2" x14ac:dyDescent="0.2">
      <c r="A13" s="26" t="s">
        <v>48</v>
      </c>
      <c r="B13" s="28">
        <v>2.4025382733330001</v>
      </c>
    </row>
    <row r="14" spans="1:2" ht="25.5" x14ac:dyDescent="0.2">
      <c r="A14" s="26" t="s">
        <v>360</v>
      </c>
      <c r="B14" s="28">
        <v>2.43318995</v>
      </c>
    </row>
    <row r="15" spans="1:2" x14ac:dyDescent="0.2">
      <c r="A15" s="26" t="s">
        <v>67</v>
      </c>
      <c r="B15" s="28">
        <v>2.4359517633330001</v>
      </c>
    </row>
    <row r="16" spans="1:2" x14ac:dyDescent="0.2">
      <c r="A16" s="26" t="s">
        <v>359</v>
      </c>
      <c r="B16" s="28">
        <v>2.6221932233329999</v>
      </c>
    </row>
    <row r="17" spans="1:2" x14ac:dyDescent="0.2">
      <c r="A17" s="26" t="s">
        <v>358</v>
      </c>
      <c r="B17" s="28">
        <v>2.8149704033330001</v>
      </c>
    </row>
    <row r="18" spans="1:2" x14ac:dyDescent="0.2">
      <c r="A18" s="26" t="s">
        <v>357</v>
      </c>
      <c r="B18" s="28">
        <v>2.9928009333330001</v>
      </c>
    </row>
    <row r="19" spans="1:2" x14ac:dyDescent="0.2">
      <c r="A19" s="26" t="s">
        <v>356</v>
      </c>
      <c r="B19" s="28">
        <v>3.1822040033330001</v>
      </c>
    </row>
    <row r="20" spans="1:2" x14ac:dyDescent="0.2">
      <c r="A20" s="26" t="s">
        <v>355</v>
      </c>
      <c r="B20" s="28">
        <v>3.1824748733330002</v>
      </c>
    </row>
    <row r="21" spans="1:2" x14ac:dyDescent="0.2">
      <c r="A21" s="26" t="s">
        <v>354</v>
      </c>
      <c r="B21" s="28">
        <v>3.1926427233329999</v>
      </c>
    </row>
    <row r="22" spans="1:2" x14ac:dyDescent="0.2">
      <c r="A22" s="26" t="s">
        <v>64</v>
      </c>
      <c r="B22" s="28">
        <v>3.2643513533330002</v>
      </c>
    </row>
    <row r="23" spans="1:2" x14ac:dyDescent="0.2">
      <c r="A23" s="26" t="s">
        <v>33</v>
      </c>
      <c r="B23" s="28">
        <v>3.3</v>
      </c>
    </row>
    <row r="24" spans="1:2" x14ac:dyDescent="0.2">
      <c r="A24" s="26" t="s">
        <v>62</v>
      </c>
      <c r="B24" s="28">
        <v>3.3295371066669999</v>
      </c>
    </row>
    <row r="25" spans="1:2" x14ac:dyDescent="0.2">
      <c r="A25" s="26" t="s">
        <v>353</v>
      </c>
      <c r="B25" s="28">
        <v>3.3541620299999999</v>
      </c>
    </row>
    <row r="26" spans="1:2" x14ac:dyDescent="0.2">
      <c r="A26" s="26" t="s">
        <v>44</v>
      </c>
      <c r="B26" s="28">
        <v>3.51939096</v>
      </c>
    </row>
    <row r="27" spans="1:2" x14ac:dyDescent="0.2">
      <c r="A27" s="26" t="s">
        <v>352</v>
      </c>
      <c r="B27" s="28">
        <v>3.565821656667</v>
      </c>
    </row>
    <row r="28" spans="1:2" x14ac:dyDescent="0.2">
      <c r="A28" s="26" t="s">
        <v>351</v>
      </c>
      <c r="B28" s="28">
        <v>3.6151499033330001</v>
      </c>
    </row>
    <row r="29" spans="1:2" x14ac:dyDescent="0.2">
      <c r="A29" s="26" t="s">
        <v>350</v>
      </c>
      <c r="B29" s="28">
        <v>3.82667986</v>
      </c>
    </row>
    <row r="30" spans="1:2" x14ac:dyDescent="0.2">
      <c r="A30" s="26" t="s">
        <v>349</v>
      </c>
      <c r="B30" s="28">
        <v>3.865031656667</v>
      </c>
    </row>
    <row r="31" spans="1:2" x14ac:dyDescent="0.2">
      <c r="A31" s="26" t="s">
        <v>47</v>
      </c>
      <c r="B31" s="28">
        <v>4.0219611733329996</v>
      </c>
    </row>
    <row r="32" spans="1:2" x14ac:dyDescent="0.2">
      <c r="A32" s="26" t="s">
        <v>348</v>
      </c>
      <c r="B32" s="28">
        <v>4.0294930533329998</v>
      </c>
    </row>
    <row r="33" spans="1:2" x14ac:dyDescent="0.2">
      <c r="A33" s="26" t="s">
        <v>347</v>
      </c>
      <c r="B33" s="28">
        <v>4.0620258566669998</v>
      </c>
    </row>
    <row r="34" spans="1:2" x14ac:dyDescent="0.2">
      <c r="A34" s="26" t="s">
        <v>346</v>
      </c>
      <c r="B34" s="28">
        <v>4.2468303333330004</v>
      </c>
    </row>
    <row r="35" spans="1:2" x14ac:dyDescent="0.2">
      <c r="A35" s="26" t="s">
        <v>345</v>
      </c>
      <c r="B35" s="28">
        <v>4.2532137433330002</v>
      </c>
    </row>
    <row r="36" spans="1:2" x14ac:dyDescent="0.2">
      <c r="A36" s="26" t="s">
        <v>344</v>
      </c>
      <c r="B36" s="28">
        <v>4.6310290533330001</v>
      </c>
    </row>
    <row r="37" spans="1:2" x14ac:dyDescent="0.2">
      <c r="A37" s="26" t="s">
        <v>63</v>
      </c>
      <c r="B37" s="28">
        <v>5.6026340433330004</v>
      </c>
    </row>
    <row r="38" spans="1:2" x14ac:dyDescent="0.2">
      <c r="A38" s="26" t="s">
        <v>343</v>
      </c>
      <c r="B38" s="28">
        <v>7.818217633333</v>
      </c>
    </row>
  </sheetData>
  <autoFilter ref="A5:B5">
    <sortState ref="A3:B35">
      <sortCondition ref="B2"/>
    </sortState>
  </autoFilter>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19"/>
  <sheetViews>
    <sheetView workbookViewId="0">
      <selection activeCell="T1" sqref="T1"/>
    </sheetView>
  </sheetViews>
  <sheetFormatPr baseColWidth="10" defaultColWidth="9.140625" defaultRowHeight="15" x14ac:dyDescent="0.25"/>
  <cols>
    <col min="1" max="5" width="9.140625" style="29"/>
    <col min="6" max="6" width="80.7109375" style="29" customWidth="1"/>
    <col min="7" max="9" width="16.7109375" style="29" customWidth="1"/>
    <col min="10" max="16384" width="9.140625" style="29"/>
  </cols>
  <sheetData>
    <row r="1" spans="1:9" x14ac:dyDescent="0.25">
      <c r="A1" s="29" t="s">
        <v>460</v>
      </c>
    </row>
    <row r="2" spans="1:9" x14ac:dyDescent="0.25">
      <c r="A2" s="29" t="s">
        <v>421</v>
      </c>
    </row>
    <row r="5" spans="1:9" ht="30" x14ac:dyDescent="0.25">
      <c r="A5" s="29" t="s">
        <v>423</v>
      </c>
      <c r="B5" s="29" t="s">
        <v>424</v>
      </c>
      <c r="C5" s="29" t="s">
        <v>425</v>
      </c>
      <c r="D5" s="29" t="s">
        <v>426</v>
      </c>
      <c r="F5" s="34" t="s">
        <v>423</v>
      </c>
      <c r="G5" s="34" t="s">
        <v>424</v>
      </c>
      <c r="H5" s="34" t="s">
        <v>425</v>
      </c>
      <c r="I5" s="34" t="s">
        <v>426</v>
      </c>
    </row>
    <row r="6" spans="1:9" ht="30" x14ac:dyDescent="0.25">
      <c r="A6" s="29" t="s">
        <v>439</v>
      </c>
      <c r="B6" s="29" t="s">
        <v>461</v>
      </c>
      <c r="C6" s="29">
        <v>6753</v>
      </c>
      <c r="D6" s="29" t="s">
        <v>462</v>
      </c>
      <c r="F6" s="35" t="s">
        <v>439</v>
      </c>
      <c r="G6" s="36" t="s">
        <v>461</v>
      </c>
      <c r="H6" s="37">
        <v>6753</v>
      </c>
      <c r="I6" s="36" t="s">
        <v>462</v>
      </c>
    </row>
    <row r="7" spans="1:9" x14ac:dyDescent="0.25">
      <c r="A7" s="29" t="s">
        <v>427</v>
      </c>
      <c r="B7" s="29" t="s">
        <v>463</v>
      </c>
      <c r="C7" s="29">
        <v>1216</v>
      </c>
      <c r="D7" s="29" t="s">
        <v>464</v>
      </c>
      <c r="F7" s="38" t="s">
        <v>427</v>
      </c>
      <c r="G7" s="39" t="s">
        <v>463</v>
      </c>
      <c r="H7" s="40">
        <v>1216</v>
      </c>
      <c r="I7" s="39" t="s">
        <v>464</v>
      </c>
    </row>
    <row r="8" spans="1:9" x14ac:dyDescent="0.25">
      <c r="A8" s="29" t="s">
        <v>433</v>
      </c>
      <c r="B8" s="29" t="s">
        <v>465</v>
      </c>
      <c r="C8" s="29">
        <v>1373</v>
      </c>
      <c r="D8" s="29" t="s">
        <v>466</v>
      </c>
      <c r="F8" s="35" t="s">
        <v>433</v>
      </c>
      <c r="G8" s="36" t="s">
        <v>465</v>
      </c>
      <c r="H8" s="37">
        <v>1373</v>
      </c>
      <c r="I8" s="36" t="s">
        <v>466</v>
      </c>
    </row>
    <row r="9" spans="1:9" x14ac:dyDescent="0.25">
      <c r="A9" s="29" t="s">
        <v>436</v>
      </c>
      <c r="B9" s="29" t="s">
        <v>467</v>
      </c>
      <c r="C9" s="29">
        <v>1073</v>
      </c>
      <c r="D9" s="29" t="s">
        <v>468</v>
      </c>
      <c r="F9" s="38" t="s">
        <v>436</v>
      </c>
      <c r="G9" s="39" t="s">
        <v>467</v>
      </c>
      <c r="H9" s="40">
        <v>1073</v>
      </c>
      <c r="I9" s="39" t="s">
        <v>468</v>
      </c>
    </row>
    <row r="10" spans="1:9" x14ac:dyDescent="0.25">
      <c r="A10" s="29" t="s">
        <v>444</v>
      </c>
      <c r="B10" s="29" t="s">
        <v>469</v>
      </c>
      <c r="C10" s="29">
        <v>1098</v>
      </c>
      <c r="D10" s="29" t="s">
        <v>470</v>
      </c>
      <c r="F10" s="35" t="s">
        <v>444</v>
      </c>
      <c r="G10" s="36" t="s">
        <v>469</v>
      </c>
      <c r="H10" s="37">
        <v>1098</v>
      </c>
      <c r="I10" s="36" t="s">
        <v>470</v>
      </c>
    </row>
    <row r="11" spans="1:9" x14ac:dyDescent="0.25">
      <c r="A11" s="29" t="s">
        <v>441</v>
      </c>
      <c r="B11" s="29" t="s">
        <v>471</v>
      </c>
      <c r="C11" s="29">
        <v>-130</v>
      </c>
      <c r="D11" s="29" t="s">
        <v>449</v>
      </c>
      <c r="F11" s="38" t="s">
        <v>441</v>
      </c>
      <c r="G11" s="39" t="s">
        <v>471</v>
      </c>
      <c r="H11" s="40">
        <v>-130</v>
      </c>
      <c r="I11" s="39" t="s">
        <v>449</v>
      </c>
    </row>
    <row r="12" spans="1:9" x14ac:dyDescent="0.25">
      <c r="A12" s="29" t="s">
        <v>430</v>
      </c>
      <c r="B12" s="29" t="s">
        <v>472</v>
      </c>
      <c r="C12" s="29">
        <v>-479</v>
      </c>
      <c r="D12" s="29" t="s">
        <v>473</v>
      </c>
      <c r="F12" s="35" t="s">
        <v>430</v>
      </c>
      <c r="G12" s="36" t="s">
        <v>472</v>
      </c>
      <c r="H12" s="37">
        <v>-479</v>
      </c>
      <c r="I12" s="36" t="s">
        <v>473</v>
      </c>
    </row>
    <row r="13" spans="1:9" x14ac:dyDescent="0.25">
      <c r="A13" s="29" t="s">
        <v>474</v>
      </c>
      <c r="B13" s="29" t="s">
        <v>475</v>
      </c>
      <c r="C13" s="29">
        <v>483</v>
      </c>
      <c r="D13" s="29" t="s">
        <v>476</v>
      </c>
      <c r="F13" s="38" t="s">
        <v>474</v>
      </c>
      <c r="G13" s="39" t="s">
        <v>475</v>
      </c>
      <c r="H13" s="40">
        <v>483</v>
      </c>
      <c r="I13" s="39" t="s">
        <v>476</v>
      </c>
    </row>
    <row r="14" spans="1:9" ht="30" x14ac:dyDescent="0.25">
      <c r="A14" s="29" t="s">
        <v>477</v>
      </c>
      <c r="B14" s="29" t="s">
        <v>478</v>
      </c>
      <c r="C14" s="29">
        <v>-223</v>
      </c>
      <c r="D14" s="29" t="s">
        <v>479</v>
      </c>
      <c r="F14" s="35" t="s">
        <v>477</v>
      </c>
      <c r="G14" s="36" t="s">
        <v>478</v>
      </c>
      <c r="H14" s="37">
        <v>-223</v>
      </c>
      <c r="I14" s="36" t="s">
        <v>479</v>
      </c>
    </row>
    <row r="15" spans="1:9" x14ac:dyDescent="0.25">
      <c r="A15" s="29" t="s">
        <v>480</v>
      </c>
      <c r="B15" s="29" t="s">
        <v>481</v>
      </c>
      <c r="C15" s="29">
        <v>29</v>
      </c>
      <c r="D15" s="29" t="s">
        <v>452</v>
      </c>
      <c r="F15" s="38" t="s">
        <v>480</v>
      </c>
      <c r="G15" s="39" t="s">
        <v>481</v>
      </c>
      <c r="H15" s="40">
        <v>29</v>
      </c>
      <c r="I15" s="39" t="s">
        <v>452</v>
      </c>
    </row>
    <row r="16" spans="1:9" x14ac:dyDescent="0.25">
      <c r="A16" s="29" t="s">
        <v>455</v>
      </c>
      <c r="B16" s="29" t="s">
        <v>482</v>
      </c>
      <c r="C16" s="29">
        <v>-163</v>
      </c>
      <c r="D16" s="29" t="s">
        <v>483</v>
      </c>
      <c r="F16" s="35" t="s">
        <v>455</v>
      </c>
      <c r="G16" s="36" t="s">
        <v>482</v>
      </c>
      <c r="H16" s="37">
        <v>-163</v>
      </c>
      <c r="I16" s="36" t="s">
        <v>483</v>
      </c>
    </row>
    <row r="17" spans="1:9" x14ac:dyDescent="0.25">
      <c r="A17" s="29" t="s">
        <v>89</v>
      </c>
      <c r="B17" s="29" t="s">
        <v>457</v>
      </c>
      <c r="C17" s="29">
        <v>11030</v>
      </c>
      <c r="D17" s="29" t="s">
        <v>484</v>
      </c>
      <c r="F17" s="42" t="s">
        <v>89</v>
      </c>
      <c r="G17" s="43" t="s">
        <v>457</v>
      </c>
      <c r="H17" s="44">
        <v>11030</v>
      </c>
      <c r="I17" s="43" t="s">
        <v>484</v>
      </c>
    </row>
    <row r="19" spans="1:9" x14ac:dyDescent="0.25">
      <c r="F19" s="29" t="s">
        <v>485</v>
      </c>
    </row>
  </sheetData>
  <pageMargins left="0.7" right="0.7" top="0.75" bottom="0.75" header="0.3" footer="0.3"/>
  <pageSetup paperSize="9"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D77"/>
  <sheetViews>
    <sheetView topLeftCell="A4" workbookViewId="0"/>
  </sheetViews>
  <sheetFormatPr baseColWidth="10" defaultColWidth="9.140625" defaultRowHeight="15" x14ac:dyDescent="0.25"/>
  <cols>
    <col min="1" max="16384" width="9.140625" style="29"/>
  </cols>
  <sheetData>
    <row r="1" spans="1:4" x14ac:dyDescent="0.25">
      <c r="A1" s="29" t="s">
        <v>390</v>
      </c>
    </row>
    <row r="2" spans="1:4" x14ac:dyDescent="0.25">
      <c r="A2" s="29" t="s">
        <v>77</v>
      </c>
    </row>
    <row r="5" spans="1:4" x14ac:dyDescent="0.25">
      <c r="A5" s="29" t="s">
        <v>95</v>
      </c>
      <c r="B5" s="29" t="s">
        <v>367</v>
      </c>
      <c r="C5" s="29" t="s">
        <v>388</v>
      </c>
      <c r="D5" s="29" t="s">
        <v>389</v>
      </c>
    </row>
    <row r="6" spans="1:4" x14ac:dyDescent="0.25">
      <c r="A6" s="29" t="s">
        <v>368</v>
      </c>
      <c r="B6" s="29" t="s">
        <v>369</v>
      </c>
      <c r="C6" s="30">
        <v>1.0943882410000001</v>
      </c>
      <c r="D6" s="30">
        <v>3.9319776100833299</v>
      </c>
    </row>
    <row r="7" spans="1:4" x14ac:dyDescent="0.25">
      <c r="A7" s="29" t="s">
        <v>370</v>
      </c>
      <c r="B7" s="29" t="s">
        <v>371</v>
      </c>
      <c r="C7" s="30">
        <v>2.8073165229999999</v>
      </c>
      <c r="D7" s="30">
        <v>3.7085589191666699</v>
      </c>
    </row>
    <row r="8" spans="1:4" x14ac:dyDescent="0.25">
      <c r="A8" s="29" t="s">
        <v>370</v>
      </c>
      <c r="B8" s="29" t="s">
        <v>372</v>
      </c>
      <c r="C8" s="30">
        <v>-3.9187206799999998</v>
      </c>
      <c r="D8" s="30">
        <v>2.7090820629999999</v>
      </c>
    </row>
    <row r="9" spans="1:4" x14ac:dyDescent="0.25">
      <c r="A9" s="29" t="s">
        <v>370</v>
      </c>
      <c r="B9" s="29" t="s">
        <v>373</v>
      </c>
      <c r="C9" s="30">
        <v>8.056251391</v>
      </c>
      <c r="D9" s="30">
        <v>3.3428534829166701</v>
      </c>
    </row>
    <row r="10" spans="1:4" x14ac:dyDescent="0.25">
      <c r="A10" s="29" t="s">
        <v>370</v>
      </c>
      <c r="B10" s="29" t="s">
        <v>374</v>
      </c>
      <c r="C10" s="30">
        <v>1.1061468649999999</v>
      </c>
      <c r="D10" s="30">
        <v>2.8619692566666699</v>
      </c>
    </row>
    <row r="11" spans="1:4" x14ac:dyDescent="0.25">
      <c r="A11" s="29" t="s">
        <v>370</v>
      </c>
      <c r="B11" s="29" t="s">
        <v>375</v>
      </c>
      <c r="C11" s="30">
        <v>0.123167077</v>
      </c>
      <c r="D11" s="30">
        <v>2.4962597547500001</v>
      </c>
    </row>
    <row r="12" spans="1:4" x14ac:dyDescent="0.25">
      <c r="A12" s="29" t="s">
        <v>370</v>
      </c>
      <c r="B12" s="29" t="s">
        <v>376</v>
      </c>
      <c r="C12" s="30">
        <v>1.8538309049999999</v>
      </c>
      <c r="D12" s="30">
        <v>1.93629636433333</v>
      </c>
    </row>
    <row r="13" spans="1:4" x14ac:dyDescent="0.25">
      <c r="A13" s="29" t="s">
        <v>370</v>
      </c>
      <c r="B13" s="29" t="s">
        <v>377</v>
      </c>
      <c r="C13" s="30">
        <v>5.0416735819999996</v>
      </c>
      <c r="D13" s="30">
        <v>1.95636441616667</v>
      </c>
    </row>
    <row r="14" spans="1:4" x14ac:dyDescent="0.25">
      <c r="A14" s="29" t="s">
        <v>370</v>
      </c>
      <c r="B14" s="29" t="s">
        <v>378</v>
      </c>
      <c r="C14" s="30">
        <v>3.5885205080000002</v>
      </c>
      <c r="D14" s="30">
        <v>2.04921590708333</v>
      </c>
    </row>
    <row r="15" spans="1:4" x14ac:dyDescent="0.25">
      <c r="A15" s="29" t="s">
        <v>370</v>
      </c>
      <c r="B15" s="29" t="s">
        <v>379</v>
      </c>
      <c r="C15" s="30">
        <v>7.8797937779999998</v>
      </c>
      <c r="D15" s="30">
        <v>2.4685901026666701</v>
      </c>
    </row>
    <row r="16" spans="1:4" x14ac:dyDescent="0.25">
      <c r="A16" s="29" t="s">
        <v>370</v>
      </c>
      <c r="B16" s="29" t="s">
        <v>380</v>
      </c>
      <c r="C16" s="30">
        <v>4.487482151</v>
      </c>
      <c r="D16" s="30">
        <v>2.8048495047499999</v>
      </c>
    </row>
    <row r="17" spans="1:4" x14ac:dyDescent="0.25">
      <c r="A17" s="29" t="s">
        <v>370</v>
      </c>
      <c r="B17" s="29" t="s">
        <v>381</v>
      </c>
      <c r="C17" s="30">
        <v>4.9402295880000002</v>
      </c>
      <c r="D17" s="30">
        <v>3.0883399940833298</v>
      </c>
    </row>
    <row r="18" spans="1:4" x14ac:dyDescent="0.25">
      <c r="A18" s="29" t="s">
        <v>382</v>
      </c>
      <c r="B18" s="29" t="s">
        <v>369</v>
      </c>
      <c r="C18" s="30">
        <v>6.3420961370000004</v>
      </c>
      <c r="D18" s="30">
        <v>3.5256489854166699</v>
      </c>
    </row>
    <row r="19" spans="1:4" x14ac:dyDescent="0.25">
      <c r="A19" s="29" t="s">
        <v>370</v>
      </c>
      <c r="B19" s="29" t="s">
        <v>371</v>
      </c>
      <c r="C19" s="30">
        <v>2.6119002120000001</v>
      </c>
      <c r="D19" s="30">
        <v>3.5093642928333302</v>
      </c>
    </row>
    <row r="20" spans="1:4" x14ac:dyDescent="0.25">
      <c r="A20" s="29" t="s">
        <v>370</v>
      </c>
      <c r="B20" s="29" t="s">
        <v>372</v>
      </c>
      <c r="C20" s="30">
        <v>9.8745382080000006</v>
      </c>
      <c r="D20" s="30">
        <v>4.6588025335000003</v>
      </c>
    </row>
    <row r="21" spans="1:4" x14ac:dyDescent="0.25">
      <c r="A21" s="29" t="s">
        <v>370</v>
      </c>
      <c r="B21" s="29" t="s">
        <v>373</v>
      </c>
      <c r="C21" s="30">
        <v>5.734285946</v>
      </c>
      <c r="D21" s="30">
        <v>4.4653054130833301</v>
      </c>
    </row>
    <row r="22" spans="1:4" x14ac:dyDescent="0.25">
      <c r="A22" s="29" t="s">
        <v>370</v>
      </c>
      <c r="B22" s="29" t="s">
        <v>374</v>
      </c>
      <c r="C22" s="30">
        <v>11.85422683</v>
      </c>
      <c r="D22" s="30">
        <v>5.3609787434999996</v>
      </c>
    </row>
    <row r="23" spans="1:4" x14ac:dyDescent="0.25">
      <c r="A23" s="29" t="s">
        <v>370</v>
      </c>
      <c r="B23" s="29" t="s">
        <v>375</v>
      </c>
      <c r="C23" s="30">
        <v>10.909307829999999</v>
      </c>
      <c r="D23" s="30">
        <v>6.25982380625</v>
      </c>
    </row>
    <row r="24" spans="1:4" x14ac:dyDescent="0.25">
      <c r="A24" s="29" t="s">
        <v>370</v>
      </c>
      <c r="B24" s="29" t="s">
        <v>376</v>
      </c>
      <c r="C24" s="30">
        <v>6.3228787569999998</v>
      </c>
      <c r="D24" s="30">
        <v>6.6322444605833297</v>
      </c>
    </row>
    <row r="25" spans="1:4" x14ac:dyDescent="0.25">
      <c r="A25" s="29" t="s">
        <v>370</v>
      </c>
      <c r="B25" s="29" t="s">
        <v>377</v>
      </c>
      <c r="C25" s="30">
        <v>6.6726433500000004</v>
      </c>
      <c r="D25" s="30">
        <v>6.7681586079166696</v>
      </c>
    </row>
    <row r="26" spans="1:4" x14ac:dyDescent="0.25">
      <c r="A26" s="29" t="s">
        <v>370</v>
      </c>
      <c r="B26" s="29" t="s">
        <v>378</v>
      </c>
      <c r="C26" s="30">
        <v>4.764203008</v>
      </c>
      <c r="D26" s="30">
        <v>6.8661321495833301</v>
      </c>
    </row>
    <row r="27" spans="1:4" x14ac:dyDescent="0.25">
      <c r="A27" s="29" t="s">
        <v>370</v>
      </c>
      <c r="B27" s="29" t="s">
        <v>379</v>
      </c>
      <c r="C27" s="30">
        <v>4.4646355519999998</v>
      </c>
      <c r="D27" s="30">
        <v>6.5815356307500004</v>
      </c>
    </row>
    <row r="28" spans="1:4" x14ac:dyDescent="0.25">
      <c r="A28" s="29" t="s">
        <v>370</v>
      </c>
      <c r="B28" s="29" t="s">
        <v>380</v>
      </c>
      <c r="C28" s="30">
        <v>6.3151954220000004</v>
      </c>
      <c r="D28" s="30">
        <v>6.7338450700000001</v>
      </c>
    </row>
    <row r="29" spans="1:4" x14ac:dyDescent="0.25">
      <c r="A29" s="29" t="s">
        <v>370</v>
      </c>
      <c r="B29" s="29" t="s">
        <v>381</v>
      </c>
      <c r="C29" s="30">
        <v>12.669416699999999</v>
      </c>
      <c r="D29" s="30">
        <v>7.3779439959999999</v>
      </c>
    </row>
    <row r="30" spans="1:4" x14ac:dyDescent="0.25">
      <c r="A30" s="29" t="s">
        <v>383</v>
      </c>
      <c r="B30" s="29" t="s">
        <v>369</v>
      </c>
      <c r="C30" s="30">
        <v>9.5533954609999991</v>
      </c>
      <c r="D30" s="30">
        <v>7.6455522729999998</v>
      </c>
    </row>
    <row r="31" spans="1:4" x14ac:dyDescent="0.25">
      <c r="A31" s="29" t="s">
        <v>370</v>
      </c>
      <c r="B31" s="29" t="s">
        <v>371</v>
      </c>
      <c r="C31" s="30">
        <v>6.6905947509999999</v>
      </c>
      <c r="D31" s="30">
        <v>7.98544348458333</v>
      </c>
    </row>
    <row r="32" spans="1:4" x14ac:dyDescent="0.25">
      <c r="A32" s="29" t="s">
        <v>370</v>
      </c>
      <c r="B32" s="29" t="s">
        <v>372</v>
      </c>
      <c r="C32" s="30">
        <v>4.6070661150000003</v>
      </c>
      <c r="D32" s="30">
        <v>7.5464874768333301</v>
      </c>
    </row>
    <row r="33" spans="1:4" x14ac:dyDescent="0.25">
      <c r="A33" s="29" t="s">
        <v>370</v>
      </c>
      <c r="B33" s="29" t="s">
        <v>373</v>
      </c>
      <c r="C33" s="30">
        <v>3.4444646470000002</v>
      </c>
      <c r="D33" s="30">
        <v>7.35566903525</v>
      </c>
    </row>
    <row r="34" spans="1:4" x14ac:dyDescent="0.25">
      <c r="A34" s="29" t="s">
        <v>370</v>
      </c>
      <c r="B34" s="29" t="s">
        <v>374</v>
      </c>
      <c r="C34" s="30">
        <v>1.6181085690000001</v>
      </c>
      <c r="D34" s="30">
        <v>6.5026591801666704</v>
      </c>
    </row>
    <row r="35" spans="1:4" x14ac:dyDescent="0.25">
      <c r="A35" s="29" t="s">
        <v>370</v>
      </c>
      <c r="B35" s="29" t="s">
        <v>375</v>
      </c>
      <c r="C35" s="30">
        <v>6.407636117</v>
      </c>
      <c r="D35" s="30">
        <v>6.1275198707499996</v>
      </c>
    </row>
    <row r="36" spans="1:4" x14ac:dyDescent="0.25">
      <c r="A36" s="29" t="s">
        <v>370</v>
      </c>
      <c r="B36" s="29" t="s">
        <v>376</v>
      </c>
      <c r="C36" s="30">
        <v>11.595736990000001</v>
      </c>
      <c r="D36" s="30">
        <v>6.5669247234999997</v>
      </c>
    </row>
    <row r="37" spans="1:4" x14ac:dyDescent="0.25">
      <c r="A37" s="29" t="s">
        <v>370</v>
      </c>
      <c r="B37" s="29" t="s">
        <v>377</v>
      </c>
      <c r="C37" s="30">
        <v>7.863143054</v>
      </c>
      <c r="D37" s="30">
        <v>6.6661330321666696</v>
      </c>
    </row>
    <row r="38" spans="1:4" x14ac:dyDescent="0.25">
      <c r="A38" s="29" t="s">
        <v>370</v>
      </c>
      <c r="B38" s="29" t="s">
        <v>378</v>
      </c>
      <c r="C38" s="30">
        <v>17.566433459999999</v>
      </c>
      <c r="D38" s="30">
        <v>7.7329855698333301</v>
      </c>
    </row>
    <row r="39" spans="1:4" x14ac:dyDescent="0.25">
      <c r="A39" s="29" t="s">
        <v>370</v>
      </c>
      <c r="B39" s="29" t="s">
        <v>379</v>
      </c>
      <c r="C39" s="30">
        <v>3.3267983160000001</v>
      </c>
      <c r="D39" s="30">
        <v>7.6381658001666697</v>
      </c>
    </row>
    <row r="40" spans="1:4" x14ac:dyDescent="0.25">
      <c r="A40" s="29" t="s">
        <v>370</v>
      </c>
      <c r="B40" s="29" t="s">
        <v>380</v>
      </c>
      <c r="C40" s="30">
        <v>2.4448259239999999</v>
      </c>
      <c r="D40" s="30">
        <v>7.3156350086666704</v>
      </c>
    </row>
    <row r="41" spans="1:4" x14ac:dyDescent="0.25">
      <c r="A41" s="29" t="s">
        <v>370</v>
      </c>
      <c r="B41" s="29" t="s">
        <v>381</v>
      </c>
      <c r="C41" s="30">
        <v>3.517904664</v>
      </c>
      <c r="D41" s="30">
        <v>6.5530090056666701</v>
      </c>
    </row>
    <row r="42" spans="1:4" x14ac:dyDescent="0.25">
      <c r="A42" s="29" t="s">
        <v>384</v>
      </c>
      <c r="B42" s="29" t="s">
        <v>369</v>
      </c>
      <c r="C42" s="30">
        <v>3.7108264379999998</v>
      </c>
      <c r="D42" s="30">
        <v>6.0661282537499996</v>
      </c>
    </row>
    <row r="43" spans="1:4" x14ac:dyDescent="0.25">
      <c r="A43" s="29" t="s">
        <v>370</v>
      </c>
      <c r="B43" s="29" t="s">
        <v>371</v>
      </c>
      <c r="C43" s="30">
        <v>8.023205505</v>
      </c>
      <c r="D43" s="30">
        <v>6.1771791499166699</v>
      </c>
    </row>
    <row r="44" spans="1:4" x14ac:dyDescent="0.25">
      <c r="A44" s="29" t="s">
        <v>370</v>
      </c>
      <c r="B44" s="29" t="s">
        <v>372</v>
      </c>
      <c r="C44" s="30">
        <v>3.0544218299999999</v>
      </c>
      <c r="D44" s="30">
        <v>6.0477921261666703</v>
      </c>
    </row>
    <row r="45" spans="1:4" x14ac:dyDescent="0.25">
      <c r="A45" s="29" t="s">
        <v>370</v>
      </c>
      <c r="B45" s="29" t="s">
        <v>373</v>
      </c>
      <c r="C45" s="30">
        <v>7.7392109180000004</v>
      </c>
      <c r="D45" s="30">
        <v>6.4056876487499999</v>
      </c>
    </row>
    <row r="46" spans="1:4" x14ac:dyDescent="0.25">
      <c r="A46" s="29" t="s">
        <v>370</v>
      </c>
      <c r="B46" s="29" t="s">
        <v>374</v>
      </c>
      <c r="C46" s="30">
        <v>3.8561609969999999</v>
      </c>
      <c r="D46" s="30">
        <v>6.5921920177500004</v>
      </c>
    </row>
    <row r="47" spans="1:4" x14ac:dyDescent="0.25">
      <c r="A47" s="29" t="s">
        <v>370</v>
      </c>
      <c r="B47" s="29" t="s">
        <v>375</v>
      </c>
      <c r="C47" s="30">
        <v>3.9024971860000002</v>
      </c>
      <c r="D47" s="30">
        <v>6.3834304401666699</v>
      </c>
    </row>
    <row r="48" spans="1:4" x14ac:dyDescent="0.25">
      <c r="A48" s="29" t="s">
        <v>370</v>
      </c>
      <c r="B48" s="29" t="s">
        <v>376</v>
      </c>
      <c r="C48" s="30">
        <v>-4.2053894639999996</v>
      </c>
      <c r="D48" s="30">
        <v>5.0666699023333299</v>
      </c>
    </row>
    <row r="49" spans="1:4" x14ac:dyDescent="0.25">
      <c r="A49" s="29" t="s">
        <v>370</v>
      </c>
      <c r="B49" s="29" t="s">
        <v>377</v>
      </c>
      <c r="C49" s="30">
        <v>-3.0995867E-2</v>
      </c>
      <c r="D49" s="30">
        <v>4.4088249922499996</v>
      </c>
    </row>
    <row r="50" spans="1:4" x14ac:dyDescent="0.25">
      <c r="A50" s="29" t="s">
        <v>370</v>
      </c>
      <c r="B50" s="29" t="s">
        <v>378</v>
      </c>
      <c r="C50" s="30">
        <v>-3.2736372939999998</v>
      </c>
      <c r="D50" s="30">
        <v>2.6721524294166699</v>
      </c>
    </row>
    <row r="51" spans="1:4" x14ac:dyDescent="0.25">
      <c r="A51" s="29" t="s">
        <v>370</v>
      </c>
      <c r="B51" s="29" t="s">
        <v>379</v>
      </c>
      <c r="C51" s="30">
        <v>1.4177943369999999</v>
      </c>
      <c r="D51" s="30">
        <v>2.5130687644999998</v>
      </c>
    </row>
    <row r="52" spans="1:4" x14ac:dyDescent="0.25">
      <c r="A52" s="29" t="s">
        <v>370</v>
      </c>
      <c r="B52" s="29" t="s">
        <v>380</v>
      </c>
      <c r="C52" s="30">
        <v>3.8479168659999998</v>
      </c>
      <c r="D52" s="30">
        <v>2.6299930096666699</v>
      </c>
    </row>
    <row r="53" spans="1:4" x14ac:dyDescent="0.25">
      <c r="A53" s="29" t="s">
        <v>370</v>
      </c>
      <c r="B53" s="29" t="s">
        <v>381</v>
      </c>
      <c r="C53" s="30">
        <v>1.8053131870000001</v>
      </c>
      <c r="D53" s="30">
        <v>2.4872770532500001</v>
      </c>
    </row>
    <row r="54" spans="1:4" x14ac:dyDescent="0.25">
      <c r="A54" s="29" t="s">
        <v>385</v>
      </c>
      <c r="B54" s="29" t="s">
        <v>369</v>
      </c>
      <c r="C54" s="30">
        <v>1.205679827</v>
      </c>
      <c r="D54" s="30">
        <v>2.27851483566667</v>
      </c>
    </row>
    <row r="55" spans="1:4" x14ac:dyDescent="0.25">
      <c r="A55" s="29" t="s">
        <v>370</v>
      </c>
      <c r="B55" s="29" t="s">
        <v>371</v>
      </c>
      <c r="C55" s="30">
        <v>2.583416121</v>
      </c>
      <c r="D55" s="30">
        <v>1.82519905366667</v>
      </c>
    </row>
    <row r="56" spans="1:4" x14ac:dyDescent="0.25">
      <c r="A56" s="29" t="s">
        <v>370</v>
      </c>
      <c r="B56" s="29" t="s">
        <v>372</v>
      </c>
      <c r="C56" s="30">
        <v>6.5822570679999997</v>
      </c>
      <c r="D56" s="30">
        <v>2.1191853235</v>
      </c>
    </row>
    <row r="57" spans="1:4" x14ac:dyDescent="0.25">
      <c r="A57" s="29" t="s">
        <v>370</v>
      </c>
      <c r="B57" s="29" t="s">
        <v>373</v>
      </c>
      <c r="C57" s="30">
        <v>-3.5522386400000001</v>
      </c>
      <c r="D57" s="30">
        <v>1.1782311936666701</v>
      </c>
    </row>
    <row r="58" spans="1:4" x14ac:dyDescent="0.25">
      <c r="A58" s="29" t="s">
        <v>370</v>
      </c>
      <c r="B58" s="29" t="s">
        <v>374</v>
      </c>
      <c r="C58" s="30">
        <v>3.5411410929999998</v>
      </c>
      <c r="D58" s="30">
        <v>1.1519795349999999</v>
      </c>
    </row>
    <row r="59" spans="1:4" x14ac:dyDescent="0.25">
      <c r="A59" s="29" t="s">
        <v>370</v>
      </c>
      <c r="B59" s="29" t="s">
        <v>375</v>
      </c>
      <c r="C59" s="30">
        <v>4.091961221</v>
      </c>
      <c r="D59" s="30">
        <v>1.16776820458333</v>
      </c>
    </row>
    <row r="60" spans="1:4" x14ac:dyDescent="0.25">
      <c r="A60" s="29" t="s">
        <v>370</v>
      </c>
      <c r="B60" s="29" t="s">
        <v>376</v>
      </c>
      <c r="C60" s="30">
        <v>2.7014379169999998</v>
      </c>
      <c r="D60" s="30">
        <v>1.7433371529999999</v>
      </c>
    </row>
    <row r="61" spans="1:4" x14ac:dyDescent="0.25">
      <c r="A61" s="29" t="s">
        <v>370</v>
      </c>
      <c r="B61" s="29" t="s">
        <v>377</v>
      </c>
      <c r="C61" s="30">
        <v>3.4815091539999998</v>
      </c>
      <c r="D61" s="30">
        <v>2.0360459047499999</v>
      </c>
    </row>
    <row r="62" spans="1:4" x14ac:dyDescent="0.25">
      <c r="A62" s="29" t="s">
        <v>370</v>
      </c>
      <c r="B62" s="29" t="s">
        <v>378</v>
      </c>
      <c r="C62" s="30">
        <v>4.1365449879999998</v>
      </c>
      <c r="D62" s="30">
        <v>2.6535610949166699</v>
      </c>
    </row>
    <row r="63" spans="1:4" x14ac:dyDescent="0.25">
      <c r="A63" s="29" t="s">
        <v>370</v>
      </c>
      <c r="B63" s="29" t="s">
        <v>379</v>
      </c>
      <c r="C63" s="30">
        <v>-0.67555276900000005</v>
      </c>
      <c r="D63" s="30">
        <v>2.47911550275</v>
      </c>
    </row>
    <row r="64" spans="1:4" x14ac:dyDescent="0.25">
      <c r="A64" s="29" t="s">
        <v>370</v>
      </c>
      <c r="B64" s="29" t="s">
        <v>380</v>
      </c>
      <c r="C64" s="30">
        <v>1.902378533</v>
      </c>
      <c r="D64" s="30">
        <v>2.3169873083333301</v>
      </c>
    </row>
    <row r="65" spans="1:4" x14ac:dyDescent="0.25">
      <c r="A65" s="29" t="s">
        <v>370</v>
      </c>
      <c r="B65" s="29" t="s">
        <v>381</v>
      </c>
      <c r="C65" s="30">
        <v>5.4302180409999998</v>
      </c>
      <c r="D65" s="30">
        <v>2.6190627128333301</v>
      </c>
    </row>
    <row r="66" spans="1:4" x14ac:dyDescent="0.25">
      <c r="A66" s="29" t="s">
        <v>386</v>
      </c>
      <c r="B66" s="29" t="s">
        <v>369</v>
      </c>
      <c r="C66" s="30">
        <v>5.7362185309999996</v>
      </c>
      <c r="D66" s="30">
        <v>2.9966076048333301</v>
      </c>
    </row>
    <row r="67" spans="1:4" x14ac:dyDescent="0.25">
      <c r="A67" s="29" t="s">
        <v>370</v>
      </c>
      <c r="B67" s="29" t="s">
        <v>371</v>
      </c>
      <c r="C67" s="30">
        <v>1.9908953570000001</v>
      </c>
      <c r="D67" s="30">
        <v>2.9472308745000002</v>
      </c>
    </row>
    <row r="68" spans="1:4" x14ac:dyDescent="0.25">
      <c r="A68" s="29" t="s">
        <v>370</v>
      </c>
      <c r="B68" s="29" t="s">
        <v>372</v>
      </c>
      <c r="C68" s="30">
        <v>1.010010605</v>
      </c>
      <c r="D68" s="30">
        <v>2.4828770025833302</v>
      </c>
    </row>
    <row r="69" spans="1:4" x14ac:dyDescent="0.25">
      <c r="A69" s="29" t="s">
        <v>370</v>
      </c>
      <c r="B69" s="29" t="s">
        <v>373</v>
      </c>
      <c r="C69" s="30">
        <v>5.8786848090000001</v>
      </c>
      <c r="D69" s="30">
        <v>3.2687872900000001</v>
      </c>
    </row>
    <row r="70" spans="1:4" x14ac:dyDescent="0.25">
      <c r="A70" s="29" t="s">
        <v>370</v>
      </c>
      <c r="B70" s="29" t="s">
        <v>374</v>
      </c>
      <c r="C70" s="30">
        <v>0.31158497800000001</v>
      </c>
      <c r="D70" s="30">
        <v>2.9996576137500002</v>
      </c>
    </row>
    <row r="71" spans="1:4" x14ac:dyDescent="0.25">
      <c r="A71" s="29" t="s">
        <v>370</v>
      </c>
      <c r="B71" s="29" t="s">
        <v>375</v>
      </c>
      <c r="C71" s="30">
        <v>-0.350714782</v>
      </c>
      <c r="D71" s="30">
        <v>2.6294346135</v>
      </c>
    </row>
    <row r="72" spans="1:4" x14ac:dyDescent="0.25">
      <c r="A72" s="29" t="s">
        <v>370</v>
      </c>
      <c r="B72" s="29" t="s">
        <v>376</v>
      </c>
      <c r="C72" s="30">
        <v>3.6957846449999998</v>
      </c>
      <c r="D72" s="30">
        <v>2.7122968408333299</v>
      </c>
    </row>
    <row r="73" spans="1:4" x14ac:dyDescent="0.25">
      <c r="A73" s="29" t="s">
        <v>370</v>
      </c>
      <c r="B73" s="29" t="s">
        <v>377</v>
      </c>
      <c r="C73" s="30">
        <v>5.0033257689999999</v>
      </c>
      <c r="D73" s="30">
        <v>2.8391148920833298</v>
      </c>
    </row>
    <row r="74" spans="1:4" x14ac:dyDescent="0.25">
      <c r="A74" s="29" t="s">
        <v>370</v>
      </c>
      <c r="B74" s="29" t="s">
        <v>378</v>
      </c>
      <c r="C74" s="30">
        <v>-1.2298787309999999</v>
      </c>
      <c r="D74" s="30">
        <v>2.3919129154999998</v>
      </c>
    </row>
    <row r="75" spans="1:4" x14ac:dyDescent="0.25">
      <c r="A75" s="29" t="s">
        <v>370</v>
      </c>
      <c r="B75" s="29" t="s">
        <v>379</v>
      </c>
      <c r="C75" s="30">
        <v>8.0394146420000006</v>
      </c>
      <c r="D75" s="30">
        <v>3.1181601997500001</v>
      </c>
    </row>
    <row r="76" spans="1:4" x14ac:dyDescent="0.25">
      <c r="A76" s="29" t="s">
        <v>370</v>
      </c>
      <c r="B76" s="29" t="s">
        <v>380</v>
      </c>
      <c r="C76" s="30">
        <v>1.9591008190000001</v>
      </c>
      <c r="D76" s="30">
        <v>3.12288705691667</v>
      </c>
    </row>
    <row r="77" spans="1:4" x14ac:dyDescent="0.25">
      <c r="A77" s="29" t="s">
        <v>370</v>
      </c>
      <c r="B77" s="29" t="s">
        <v>381</v>
      </c>
      <c r="C77" s="30">
        <v>0.15944587199999999</v>
      </c>
      <c r="D77" s="30">
        <v>2.6836560428333298</v>
      </c>
    </row>
  </sheetData>
  <pageMargins left="0.7" right="0.7" top="0.75" bottom="0.75" header="0.3" footer="0.3"/>
  <pageSetup paperSize="9" orientation="portrait" horizontalDpi="300" verticalDpi="30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B38"/>
  <sheetViews>
    <sheetView workbookViewId="0">
      <selection activeCell="A2" sqref="A2"/>
    </sheetView>
  </sheetViews>
  <sheetFormatPr baseColWidth="10" defaultColWidth="9.140625" defaultRowHeight="15" x14ac:dyDescent="0.25"/>
  <cols>
    <col min="1" max="16384" width="9.140625" style="29"/>
  </cols>
  <sheetData>
    <row r="1" spans="1:2" x14ac:dyDescent="0.25">
      <c r="A1" s="29" t="s">
        <v>497</v>
      </c>
    </row>
    <row r="2" spans="1:2" x14ac:dyDescent="0.25">
      <c r="A2" s="29" t="s">
        <v>77</v>
      </c>
    </row>
    <row r="5" spans="1:2" x14ac:dyDescent="0.25">
      <c r="A5" s="29" t="s">
        <v>391</v>
      </c>
      <c r="B5" s="29" t="s">
        <v>388</v>
      </c>
    </row>
    <row r="6" spans="1:2" x14ac:dyDescent="0.25">
      <c r="A6" s="29" t="s">
        <v>45</v>
      </c>
      <c r="B6" s="31">
        <v>-24.311683030000001</v>
      </c>
    </row>
    <row r="7" spans="1:2" x14ac:dyDescent="0.25">
      <c r="A7" s="29" t="s">
        <v>47</v>
      </c>
      <c r="B7" s="31">
        <v>-18.397817509999999</v>
      </c>
    </row>
    <row r="8" spans="1:2" x14ac:dyDescent="0.25">
      <c r="A8" s="29" t="s">
        <v>46</v>
      </c>
      <c r="B8" s="31">
        <v>-13.790507249999999</v>
      </c>
    </row>
    <row r="9" spans="1:2" x14ac:dyDescent="0.25">
      <c r="A9" s="29" t="s">
        <v>66</v>
      </c>
      <c r="B9" s="31">
        <v>-13.25718372</v>
      </c>
    </row>
    <row r="10" spans="1:2" x14ac:dyDescent="0.25">
      <c r="A10" s="29" t="s">
        <v>59</v>
      </c>
      <c r="B10" s="31">
        <v>-11.887722030000001</v>
      </c>
    </row>
    <row r="11" spans="1:2" x14ac:dyDescent="0.25">
      <c r="A11" s="29" t="s">
        <v>70</v>
      </c>
      <c r="B11" s="31">
        <v>-7.0162044999999997</v>
      </c>
    </row>
    <row r="12" spans="1:2" x14ac:dyDescent="0.25">
      <c r="A12" s="29" t="s">
        <v>58</v>
      </c>
      <c r="B12" s="31">
        <v>-6.8541472409999997</v>
      </c>
    </row>
    <row r="13" spans="1:2" x14ac:dyDescent="0.25">
      <c r="A13" s="29" t="s">
        <v>392</v>
      </c>
      <c r="B13" s="31">
        <v>-5.3587327809999996</v>
      </c>
    </row>
    <row r="14" spans="1:2" x14ac:dyDescent="0.25">
      <c r="A14" s="29" t="s">
        <v>54</v>
      </c>
      <c r="B14" s="31">
        <v>-4.7812702979999999</v>
      </c>
    </row>
    <row r="15" spans="1:2" x14ac:dyDescent="0.25">
      <c r="A15" s="29" t="s">
        <v>65</v>
      </c>
      <c r="B15" s="31">
        <v>-4.7312225300000001</v>
      </c>
    </row>
    <row r="16" spans="1:2" x14ac:dyDescent="0.25">
      <c r="A16" s="29" t="s">
        <v>60</v>
      </c>
      <c r="B16" s="31">
        <v>-4.5685769199999999</v>
      </c>
    </row>
    <row r="17" spans="1:2" x14ac:dyDescent="0.25">
      <c r="A17" s="29" t="s">
        <v>62</v>
      </c>
      <c r="B17" s="31">
        <v>-2.8645851869999999</v>
      </c>
    </row>
    <row r="18" spans="1:2" x14ac:dyDescent="0.25">
      <c r="A18" s="29" t="s">
        <v>49</v>
      </c>
      <c r="B18" s="31">
        <v>-2.7418700390000001</v>
      </c>
    </row>
    <row r="19" spans="1:2" x14ac:dyDescent="0.25">
      <c r="A19" s="29" t="s">
        <v>33</v>
      </c>
      <c r="B19" s="31">
        <v>-2.5450163080000001</v>
      </c>
    </row>
    <row r="20" spans="1:2" x14ac:dyDescent="0.25">
      <c r="A20" s="29" t="s">
        <v>52</v>
      </c>
      <c r="B20" s="31">
        <v>-2.5038938019999999</v>
      </c>
    </row>
    <row r="21" spans="1:2" x14ac:dyDescent="0.25">
      <c r="A21" s="29" t="s">
        <v>355</v>
      </c>
      <c r="B21" s="31">
        <v>-2.3581306949999998</v>
      </c>
    </row>
    <row r="22" spans="1:2" x14ac:dyDescent="0.25">
      <c r="A22" s="29" t="s">
        <v>56</v>
      </c>
      <c r="B22" s="31">
        <v>-1.328542922</v>
      </c>
    </row>
    <row r="23" spans="1:2" x14ac:dyDescent="0.25">
      <c r="A23" s="29" t="s">
        <v>393</v>
      </c>
      <c r="B23" s="31">
        <v>-1.3272075670000001</v>
      </c>
    </row>
    <row r="24" spans="1:2" x14ac:dyDescent="0.25">
      <c r="A24" s="29" t="s">
        <v>51</v>
      </c>
      <c r="B24" s="31">
        <v>-1.009325654</v>
      </c>
    </row>
    <row r="25" spans="1:2" x14ac:dyDescent="0.25">
      <c r="A25" s="29" t="s">
        <v>67</v>
      </c>
      <c r="B25" s="31">
        <v>-0.70218624299999999</v>
      </c>
    </row>
    <row r="26" spans="1:2" x14ac:dyDescent="0.25">
      <c r="A26" s="29" t="s">
        <v>42</v>
      </c>
      <c r="B26" s="31">
        <v>0.15944587199999999</v>
      </c>
    </row>
    <row r="27" spans="1:2" x14ac:dyDescent="0.25">
      <c r="A27" s="29" t="s">
        <v>44</v>
      </c>
      <c r="B27" s="31">
        <v>0.27934530499999999</v>
      </c>
    </row>
    <row r="28" spans="1:2" x14ac:dyDescent="0.25">
      <c r="A28" s="29" t="s">
        <v>55</v>
      </c>
      <c r="B28" s="31">
        <v>0.98699227899999997</v>
      </c>
    </row>
    <row r="29" spans="1:2" x14ac:dyDescent="0.25">
      <c r="A29" s="29" t="s">
        <v>57</v>
      </c>
      <c r="B29" s="31">
        <v>1.0875205889999999</v>
      </c>
    </row>
    <row r="30" spans="1:2" x14ac:dyDescent="0.25">
      <c r="A30" s="29" t="s">
        <v>50</v>
      </c>
      <c r="B30" s="31">
        <v>1.0878666699999999</v>
      </c>
    </row>
    <row r="31" spans="1:2" x14ac:dyDescent="0.25">
      <c r="A31" s="29" t="s">
        <v>63</v>
      </c>
      <c r="B31" s="31">
        <v>1.3000375230000001</v>
      </c>
    </row>
    <row r="32" spans="1:2" x14ac:dyDescent="0.25">
      <c r="A32" s="29" t="s">
        <v>69</v>
      </c>
      <c r="B32" s="31">
        <v>2.5602713060000002</v>
      </c>
    </row>
    <row r="33" spans="1:2" x14ac:dyDescent="0.25">
      <c r="A33" s="29" t="s">
        <v>64</v>
      </c>
      <c r="B33" s="31">
        <v>2.6291532329999998</v>
      </c>
    </row>
    <row r="34" spans="1:2" x14ac:dyDescent="0.25">
      <c r="A34" s="29" t="s">
        <v>72</v>
      </c>
      <c r="B34" s="31">
        <v>4.583858137</v>
      </c>
    </row>
    <row r="35" spans="1:2" x14ac:dyDescent="0.25">
      <c r="A35" s="29" t="s">
        <v>73</v>
      </c>
      <c r="B35" s="31">
        <v>6.0307669500000003</v>
      </c>
    </row>
    <row r="36" spans="1:2" x14ac:dyDescent="0.25">
      <c r="A36" s="29" t="s">
        <v>68</v>
      </c>
      <c r="B36" s="31">
        <v>8.6276027099999997</v>
      </c>
    </row>
    <row r="37" spans="1:2" x14ac:dyDescent="0.25">
      <c r="A37" s="29" t="s">
        <v>53</v>
      </c>
      <c r="B37" s="31">
        <v>14.0373204</v>
      </c>
    </row>
    <row r="38" spans="1:2" x14ac:dyDescent="0.25">
      <c r="A38" s="29" t="s">
        <v>74</v>
      </c>
      <c r="B38" s="31">
        <v>16.869176240000002</v>
      </c>
    </row>
  </sheetData>
  <pageMargins left="0.7" right="0.7" top="0.75" bottom="0.75" header="0.3" footer="0.3"/>
  <pageSetup paperSize="9" orientation="portrait" horizontalDpi="300" verticalDpi="30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C8"/>
  <sheetViews>
    <sheetView workbookViewId="0">
      <selection activeCell="A2" sqref="A2"/>
    </sheetView>
  </sheetViews>
  <sheetFormatPr baseColWidth="10" defaultRowHeight="15" x14ac:dyDescent="0.25"/>
  <cols>
    <col min="1" max="16384" width="11.42578125" style="29"/>
  </cols>
  <sheetData>
    <row r="1" spans="1:3" x14ac:dyDescent="0.25">
      <c r="A1" s="29" t="s">
        <v>498</v>
      </c>
    </row>
    <row r="2" spans="1:3" x14ac:dyDescent="0.25">
      <c r="A2" s="29" t="s">
        <v>77</v>
      </c>
    </row>
    <row r="5" spans="1:3" x14ac:dyDescent="0.25">
      <c r="B5" s="29" t="s">
        <v>394</v>
      </c>
      <c r="C5" s="29" t="s">
        <v>388</v>
      </c>
    </row>
    <row r="6" spans="1:3" x14ac:dyDescent="0.25">
      <c r="B6" s="29" t="s">
        <v>91</v>
      </c>
      <c r="C6" s="31">
        <v>0.15944587199999999</v>
      </c>
    </row>
    <row r="7" spans="1:3" x14ac:dyDescent="0.25">
      <c r="B7" s="29" t="s">
        <v>395</v>
      </c>
      <c r="C7" s="31">
        <v>15.70475834</v>
      </c>
    </row>
    <row r="8" spans="1:3" x14ac:dyDescent="0.25">
      <c r="B8" s="29" t="s">
        <v>396</v>
      </c>
      <c r="C8" s="31">
        <v>-4.650773955</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D77"/>
  <sheetViews>
    <sheetView workbookViewId="0">
      <selection activeCell="A2" sqref="A2"/>
    </sheetView>
  </sheetViews>
  <sheetFormatPr baseColWidth="10" defaultColWidth="9.140625" defaultRowHeight="15" x14ac:dyDescent="0.25"/>
  <cols>
    <col min="1" max="16384" width="9.140625" style="29"/>
  </cols>
  <sheetData>
    <row r="1" spans="1:4" x14ac:dyDescent="0.25">
      <c r="A1" s="29" t="s">
        <v>499</v>
      </c>
    </row>
    <row r="2" spans="1:4" x14ac:dyDescent="0.25">
      <c r="A2" s="29" t="s">
        <v>77</v>
      </c>
    </row>
    <row r="5" spans="1:4" x14ac:dyDescent="0.25">
      <c r="A5" s="29" t="s">
        <v>95</v>
      </c>
      <c r="B5" s="29" t="s">
        <v>367</v>
      </c>
      <c r="C5" s="29" t="s">
        <v>388</v>
      </c>
      <c r="D5" s="29" t="s">
        <v>389</v>
      </c>
    </row>
    <row r="6" spans="1:4" x14ac:dyDescent="0.25">
      <c r="A6" s="29" t="s">
        <v>368</v>
      </c>
      <c r="B6" s="29" t="s">
        <v>369</v>
      </c>
      <c r="C6" s="31">
        <v>-6.2946985089999998</v>
      </c>
      <c r="D6" s="31">
        <v>1.2791846654166701</v>
      </c>
    </row>
    <row r="7" spans="1:4" x14ac:dyDescent="0.25">
      <c r="A7" s="29" t="s">
        <v>370</v>
      </c>
      <c r="B7" s="29" t="s">
        <v>371</v>
      </c>
      <c r="C7" s="31">
        <v>10.631087470000001</v>
      </c>
      <c r="D7" s="31">
        <v>1.8970455079999999</v>
      </c>
    </row>
    <row r="8" spans="1:4" x14ac:dyDescent="0.25">
      <c r="A8" s="29" t="s">
        <v>370</v>
      </c>
      <c r="B8" s="29" t="s">
        <v>372</v>
      </c>
      <c r="C8" s="31">
        <v>0.44468817599999999</v>
      </c>
      <c r="D8" s="31">
        <v>0.99112137433333303</v>
      </c>
    </row>
    <row r="9" spans="1:4" x14ac:dyDescent="0.25">
      <c r="A9" s="29" t="s">
        <v>370</v>
      </c>
      <c r="B9" s="29" t="s">
        <v>373</v>
      </c>
      <c r="C9" s="31">
        <v>5.6009550910000003</v>
      </c>
      <c r="D9" s="31">
        <v>1.8028109214166701</v>
      </c>
    </row>
    <row r="10" spans="1:4" x14ac:dyDescent="0.25">
      <c r="A10" s="29" t="s">
        <v>370</v>
      </c>
      <c r="B10" s="29" t="s">
        <v>374</v>
      </c>
      <c r="C10" s="31">
        <v>4.2978754639999996</v>
      </c>
      <c r="D10" s="31">
        <v>1.81515879341667</v>
      </c>
    </row>
    <row r="11" spans="1:4" x14ac:dyDescent="0.25">
      <c r="A11" s="29" t="s">
        <v>370</v>
      </c>
      <c r="B11" s="29" t="s">
        <v>375</v>
      </c>
      <c r="C11" s="31">
        <v>-0.16756844200000001</v>
      </c>
      <c r="D11" s="31">
        <v>1.96126835458333</v>
      </c>
    </row>
    <row r="12" spans="1:4" x14ac:dyDescent="0.25">
      <c r="A12" s="29" t="s">
        <v>370</v>
      </c>
      <c r="B12" s="29" t="s">
        <v>376</v>
      </c>
      <c r="C12" s="31">
        <v>-11.09942813</v>
      </c>
      <c r="D12" s="31">
        <v>0.2964403135</v>
      </c>
    </row>
    <row r="13" spans="1:4" x14ac:dyDescent="0.25">
      <c r="A13" s="29" t="s">
        <v>370</v>
      </c>
      <c r="B13" s="29" t="s">
        <v>377</v>
      </c>
      <c r="C13" s="31">
        <v>-4.2001334190000001</v>
      </c>
      <c r="D13" s="31">
        <v>-0.73651210983333304</v>
      </c>
    </row>
    <row r="14" spans="1:4" x14ac:dyDescent="0.25">
      <c r="A14" s="29" t="s">
        <v>370</v>
      </c>
      <c r="B14" s="29" t="s">
        <v>378</v>
      </c>
      <c r="C14" s="31">
        <v>-7.4873142399999999</v>
      </c>
      <c r="D14" s="31">
        <v>-2.0082536449999999</v>
      </c>
    </row>
    <row r="15" spans="1:4" x14ac:dyDescent="0.25">
      <c r="A15" s="29" t="s">
        <v>370</v>
      </c>
      <c r="B15" s="29" t="s">
        <v>379</v>
      </c>
      <c r="C15" s="31">
        <v>2.8819355350000002</v>
      </c>
      <c r="D15" s="31">
        <v>-1.41148406</v>
      </c>
    </row>
    <row r="16" spans="1:4" x14ac:dyDescent="0.25">
      <c r="A16" s="29" t="s">
        <v>370</v>
      </c>
      <c r="B16" s="29" t="s">
        <v>380</v>
      </c>
      <c r="C16" s="31">
        <v>-4.3323704349999996</v>
      </c>
      <c r="D16" s="31">
        <v>-1.19188530775</v>
      </c>
    </row>
    <row r="17" spans="1:4" x14ac:dyDescent="0.25">
      <c r="A17" s="29" t="s">
        <v>370</v>
      </c>
      <c r="B17" s="29" t="s">
        <v>381</v>
      </c>
      <c r="C17" s="31">
        <v>3.6807463999999998E-2</v>
      </c>
      <c r="D17" s="31">
        <v>-0.80734699791666698</v>
      </c>
    </row>
    <row r="18" spans="1:4" x14ac:dyDescent="0.25">
      <c r="A18" s="29" t="s">
        <v>382</v>
      </c>
      <c r="B18" s="29" t="s">
        <v>369</v>
      </c>
      <c r="C18" s="31">
        <v>-9.9686336390000001</v>
      </c>
      <c r="D18" s="31">
        <v>-1.11350825875</v>
      </c>
    </row>
    <row r="19" spans="1:4" x14ac:dyDescent="0.25">
      <c r="A19" s="29" t="s">
        <v>370</v>
      </c>
      <c r="B19" s="29" t="s">
        <v>371</v>
      </c>
      <c r="C19" s="31">
        <v>-11.97980879</v>
      </c>
      <c r="D19" s="31">
        <v>-2.9977496137499999</v>
      </c>
    </row>
    <row r="20" spans="1:4" x14ac:dyDescent="0.25">
      <c r="A20" s="29" t="s">
        <v>370</v>
      </c>
      <c r="B20" s="29" t="s">
        <v>372</v>
      </c>
      <c r="C20" s="31">
        <v>-1.3478236640000001</v>
      </c>
      <c r="D20" s="31">
        <v>-3.1471256004166701</v>
      </c>
    </row>
    <row r="21" spans="1:4" x14ac:dyDescent="0.25">
      <c r="A21" s="29" t="s">
        <v>370</v>
      </c>
      <c r="B21" s="29" t="s">
        <v>373</v>
      </c>
      <c r="C21" s="31">
        <v>-3.394147851</v>
      </c>
      <c r="D21" s="31">
        <v>-3.89671751225</v>
      </c>
    </row>
    <row r="22" spans="1:4" x14ac:dyDescent="0.25">
      <c r="A22" s="29" t="s">
        <v>370</v>
      </c>
      <c r="B22" s="29" t="s">
        <v>374</v>
      </c>
      <c r="C22" s="31">
        <v>0.419464367</v>
      </c>
      <c r="D22" s="31">
        <v>-4.2199184369999996</v>
      </c>
    </row>
    <row r="23" spans="1:4" x14ac:dyDescent="0.25">
      <c r="A23" s="29" t="s">
        <v>370</v>
      </c>
      <c r="B23" s="29" t="s">
        <v>375</v>
      </c>
      <c r="C23" s="31">
        <v>3.103936992</v>
      </c>
      <c r="D23" s="31">
        <v>-3.94729298416667</v>
      </c>
    </row>
    <row r="24" spans="1:4" x14ac:dyDescent="0.25">
      <c r="A24" s="29" t="s">
        <v>370</v>
      </c>
      <c r="B24" s="29" t="s">
        <v>376</v>
      </c>
      <c r="C24" s="31">
        <v>-4.2206526850000001</v>
      </c>
      <c r="D24" s="31">
        <v>-3.3740616970833299</v>
      </c>
    </row>
    <row r="25" spans="1:4" x14ac:dyDescent="0.25">
      <c r="A25" s="29" t="s">
        <v>370</v>
      </c>
      <c r="B25" s="29" t="s">
        <v>377</v>
      </c>
      <c r="C25" s="31">
        <v>-1.4909627089999999</v>
      </c>
      <c r="D25" s="31">
        <v>-3.1482974712499998</v>
      </c>
    </row>
    <row r="26" spans="1:4" x14ac:dyDescent="0.25">
      <c r="A26" s="29" t="s">
        <v>370</v>
      </c>
      <c r="B26" s="29" t="s">
        <v>378</v>
      </c>
      <c r="C26" s="31">
        <v>-7.8904593170000004</v>
      </c>
      <c r="D26" s="31">
        <v>-3.18189289433333</v>
      </c>
    </row>
    <row r="27" spans="1:4" x14ac:dyDescent="0.25">
      <c r="A27" s="29" t="s">
        <v>370</v>
      </c>
      <c r="B27" s="29" t="s">
        <v>379</v>
      </c>
      <c r="C27" s="31">
        <v>1.2074878710000001</v>
      </c>
      <c r="D27" s="31">
        <v>-3.3214301996666702</v>
      </c>
    </row>
    <row r="28" spans="1:4" x14ac:dyDescent="0.25">
      <c r="A28" s="29" t="s">
        <v>370</v>
      </c>
      <c r="B28" s="29" t="s">
        <v>380</v>
      </c>
      <c r="C28" s="31">
        <v>-4.1801030949999998</v>
      </c>
      <c r="D28" s="31">
        <v>-3.3087412546666699</v>
      </c>
    </row>
    <row r="29" spans="1:4" x14ac:dyDescent="0.25">
      <c r="A29" s="29" t="s">
        <v>370</v>
      </c>
      <c r="B29" s="29" t="s">
        <v>381</v>
      </c>
      <c r="C29" s="31">
        <v>3.0748318750000001</v>
      </c>
      <c r="D29" s="31">
        <v>-3.0555725537499998</v>
      </c>
    </row>
    <row r="30" spans="1:4" x14ac:dyDescent="0.25">
      <c r="A30" s="29" t="s">
        <v>383</v>
      </c>
      <c r="B30" s="29" t="s">
        <v>369</v>
      </c>
      <c r="C30" s="31">
        <v>8.3263682039999996</v>
      </c>
      <c r="D30" s="31">
        <v>-1.5309890668333299</v>
      </c>
    </row>
    <row r="31" spans="1:4" x14ac:dyDescent="0.25">
      <c r="A31" s="29" t="s">
        <v>370</v>
      </c>
      <c r="B31" s="29" t="s">
        <v>371</v>
      </c>
      <c r="C31" s="31">
        <v>-3.815746356</v>
      </c>
      <c r="D31" s="31">
        <v>-0.85065053066666696</v>
      </c>
    </row>
    <row r="32" spans="1:4" x14ac:dyDescent="0.25">
      <c r="A32" s="29" t="s">
        <v>370</v>
      </c>
      <c r="B32" s="29" t="s">
        <v>372</v>
      </c>
      <c r="C32" s="31">
        <v>-0.75843015000000003</v>
      </c>
      <c r="D32" s="31">
        <v>-0.80153440450000002</v>
      </c>
    </row>
    <row r="33" spans="1:4" x14ac:dyDescent="0.25">
      <c r="A33" s="29" t="s">
        <v>370</v>
      </c>
      <c r="B33" s="29" t="s">
        <v>373</v>
      </c>
      <c r="C33" s="31">
        <v>6.3798649530000002</v>
      </c>
      <c r="D33" s="31">
        <v>1.29666625E-2</v>
      </c>
    </row>
    <row r="34" spans="1:4" x14ac:dyDescent="0.25">
      <c r="A34" s="29" t="s">
        <v>370</v>
      </c>
      <c r="B34" s="29" t="s">
        <v>374</v>
      </c>
      <c r="C34" s="31">
        <v>6.3734633780000003</v>
      </c>
      <c r="D34" s="31">
        <v>0.50913324675000005</v>
      </c>
    </row>
    <row r="35" spans="1:4" x14ac:dyDescent="0.25">
      <c r="A35" s="29" t="s">
        <v>370</v>
      </c>
      <c r="B35" s="29" t="s">
        <v>375</v>
      </c>
      <c r="C35" s="31">
        <v>10.459112080000001</v>
      </c>
      <c r="D35" s="31">
        <v>1.1220645040833299</v>
      </c>
    </row>
    <row r="36" spans="1:4" x14ac:dyDescent="0.25">
      <c r="A36" s="29" t="s">
        <v>370</v>
      </c>
      <c r="B36" s="29" t="s">
        <v>376</v>
      </c>
      <c r="C36" s="31">
        <v>26.428442759999999</v>
      </c>
      <c r="D36" s="31">
        <v>3.67615579116667</v>
      </c>
    </row>
    <row r="37" spans="1:4" x14ac:dyDescent="0.25">
      <c r="A37" s="29" t="s">
        <v>370</v>
      </c>
      <c r="B37" s="29" t="s">
        <v>377</v>
      </c>
      <c r="C37" s="31">
        <v>22.715573039999999</v>
      </c>
      <c r="D37" s="31">
        <v>5.6933671035833298</v>
      </c>
    </row>
    <row r="38" spans="1:4" x14ac:dyDescent="0.25">
      <c r="A38" s="29" t="s">
        <v>370</v>
      </c>
      <c r="B38" s="29" t="s">
        <v>378</v>
      </c>
      <c r="C38" s="31">
        <v>46.942008219999998</v>
      </c>
      <c r="D38" s="31">
        <v>10.2627393983333</v>
      </c>
    </row>
    <row r="39" spans="1:4" x14ac:dyDescent="0.25">
      <c r="A39" s="29" t="s">
        <v>370</v>
      </c>
      <c r="B39" s="29" t="s">
        <v>379</v>
      </c>
      <c r="C39" s="31">
        <v>-1.975609433</v>
      </c>
      <c r="D39" s="31">
        <v>9.9974812896666698</v>
      </c>
    </row>
    <row r="40" spans="1:4" x14ac:dyDescent="0.25">
      <c r="A40" s="29" t="s">
        <v>370</v>
      </c>
      <c r="B40" s="29" t="s">
        <v>380</v>
      </c>
      <c r="C40" s="31">
        <v>5.229559107</v>
      </c>
      <c r="D40" s="31">
        <v>10.7816198065</v>
      </c>
    </row>
    <row r="41" spans="1:4" x14ac:dyDescent="0.25">
      <c r="A41" s="29" t="s">
        <v>370</v>
      </c>
      <c r="B41" s="29" t="s">
        <v>381</v>
      </c>
      <c r="C41" s="31">
        <v>3.7026915499999999</v>
      </c>
      <c r="D41" s="31">
        <v>10.833941446083299</v>
      </c>
    </row>
    <row r="42" spans="1:4" x14ac:dyDescent="0.25">
      <c r="A42" s="29" t="s">
        <v>384</v>
      </c>
      <c r="B42" s="29" t="s">
        <v>369</v>
      </c>
      <c r="C42" s="31">
        <v>16.417035670000001</v>
      </c>
      <c r="D42" s="31">
        <v>11.5081637349167</v>
      </c>
    </row>
    <row r="43" spans="1:4" x14ac:dyDescent="0.25">
      <c r="A43" s="29" t="s">
        <v>370</v>
      </c>
      <c r="B43" s="29" t="s">
        <v>371</v>
      </c>
      <c r="C43" s="31">
        <v>16.183690639999998</v>
      </c>
      <c r="D43" s="31">
        <v>13.174783484583299</v>
      </c>
    </row>
    <row r="44" spans="1:4" x14ac:dyDescent="0.25">
      <c r="A44" s="29" t="s">
        <v>370</v>
      </c>
      <c r="B44" s="29" t="s">
        <v>372</v>
      </c>
      <c r="C44" s="31">
        <v>9.4570484290000003</v>
      </c>
      <c r="D44" s="31">
        <v>14.026073366166701</v>
      </c>
    </row>
    <row r="45" spans="1:4" x14ac:dyDescent="0.25">
      <c r="A45" s="29" t="s">
        <v>370</v>
      </c>
      <c r="B45" s="29" t="s">
        <v>373</v>
      </c>
      <c r="C45" s="31">
        <v>6.1458599380000001</v>
      </c>
      <c r="D45" s="31">
        <v>14.00657294825</v>
      </c>
    </row>
    <row r="46" spans="1:4" x14ac:dyDescent="0.25">
      <c r="A46" s="29" t="s">
        <v>370</v>
      </c>
      <c r="B46" s="29" t="s">
        <v>374</v>
      </c>
      <c r="C46" s="31">
        <v>4.4971673059999997</v>
      </c>
      <c r="D46" s="31">
        <v>13.85021494225</v>
      </c>
    </row>
    <row r="47" spans="1:4" x14ac:dyDescent="0.25">
      <c r="A47" s="29" t="s">
        <v>370</v>
      </c>
      <c r="B47" s="29" t="s">
        <v>375</v>
      </c>
      <c r="C47" s="31">
        <v>1.5468744619999999</v>
      </c>
      <c r="D47" s="31">
        <v>13.107528474083299</v>
      </c>
    </row>
    <row r="48" spans="1:4" x14ac:dyDescent="0.25">
      <c r="A48" s="29" t="s">
        <v>370</v>
      </c>
      <c r="B48" s="29" t="s">
        <v>376</v>
      </c>
      <c r="C48" s="31">
        <v>-16.950821439999999</v>
      </c>
      <c r="D48" s="31">
        <v>9.4925897907499994</v>
      </c>
    </row>
    <row r="49" spans="1:4" x14ac:dyDescent="0.25">
      <c r="A49" s="29" t="s">
        <v>370</v>
      </c>
      <c r="B49" s="29" t="s">
        <v>377</v>
      </c>
      <c r="C49" s="31">
        <v>-11.213649289999999</v>
      </c>
      <c r="D49" s="31">
        <v>6.6651545965833296</v>
      </c>
    </row>
    <row r="50" spans="1:4" x14ac:dyDescent="0.25">
      <c r="A50" s="29" t="s">
        <v>370</v>
      </c>
      <c r="B50" s="29" t="s">
        <v>378</v>
      </c>
      <c r="C50" s="31">
        <v>-16.236561200000001</v>
      </c>
      <c r="D50" s="31">
        <v>1.40027381158333</v>
      </c>
    </row>
    <row r="51" spans="1:4" x14ac:dyDescent="0.25">
      <c r="A51" s="29" t="s">
        <v>370</v>
      </c>
      <c r="B51" s="29" t="s">
        <v>379</v>
      </c>
      <c r="C51" s="31">
        <v>11.173417239999999</v>
      </c>
      <c r="D51" s="31">
        <v>2.49602603433333</v>
      </c>
    </row>
    <row r="52" spans="1:4" x14ac:dyDescent="0.25">
      <c r="A52" s="29" t="s">
        <v>370</v>
      </c>
      <c r="B52" s="29" t="s">
        <v>380</v>
      </c>
      <c r="C52" s="31">
        <v>15.52752755</v>
      </c>
      <c r="D52" s="31">
        <v>3.3541900712500001</v>
      </c>
    </row>
    <row r="53" spans="1:4" x14ac:dyDescent="0.25">
      <c r="A53" s="29" t="s">
        <v>370</v>
      </c>
      <c r="B53" s="29" t="s">
        <v>381</v>
      </c>
      <c r="C53" s="31">
        <v>3.0954840579999998</v>
      </c>
      <c r="D53" s="31">
        <v>3.30358944691667</v>
      </c>
    </row>
    <row r="54" spans="1:4" x14ac:dyDescent="0.25">
      <c r="A54" s="29" t="s">
        <v>385</v>
      </c>
      <c r="B54" s="29" t="s">
        <v>369</v>
      </c>
      <c r="C54" s="31">
        <v>5.9946941770000004</v>
      </c>
      <c r="D54" s="31">
        <v>2.4350609891666699</v>
      </c>
    </row>
    <row r="55" spans="1:4" x14ac:dyDescent="0.25">
      <c r="A55" s="29" t="s">
        <v>370</v>
      </c>
      <c r="B55" s="29" t="s">
        <v>371</v>
      </c>
      <c r="C55" s="31">
        <v>8.7603708559999998</v>
      </c>
      <c r="D55" s="31">
        <v>1.81645100716667</v>
      </c>
    </row>
    <row r="56" spans="1:4" x14ac:dyDescent="0.25">
      <c r="A56" s="29" t="s">
        <v>370</v>
      </c>
      <c r="B56" s="29" t="s">
        <v>372</v>
      </c>
      <c r="C56" s="31">
        <v>12.03710931</v>
      </c>
      <c r="D56" s="31">
        <v>2.0314560805833302</v>
      </c>
    </row>
    <row r="57" spans="1:4" x14ac:dyDescent="0.25">
      <c r="A57" s="29" t="s">
        <v>370</v>
      </c>
      <c r="B57" s="29" t="s">
        <v>373</v>
      </c>
      <c r="C57" s="31">
        <v>-4.2325247969999999</v>
      </c>
      <c r="D57" s="31">
        <v>1.1665906859999999</v>
      </c>
    </row>
    <row r="58" spans="1:4" x14ac:dyDescent="0.25">
      <c r="A58" s="29" t="s">
        <v>370</v>
      </c>
      <c r="B58" s="29" t="s">
        <v>374</v>
      </c>
      <c r="C58" s="31">
        <v>6.5594095320000001</v>
      </c>
      <c r="D58" s="31">
        <v>1.33844420483333</v>
      </c>
    </row>
    <row r="59" spans="1:4" x14ac:dyDescent="0.25">
      <c r="A59" s="29" t="s">
        <v>370</v>
      </c>
      <c r="B59" s="29" t="s">
        <v>375</v>
      </c>
      <c r="C59" s="31">
        <v>0.67287811500000005</v>
      </c>
      <c r="D59" s="31">
        <v>1.2656111759166699</v>
      </c>
    </row>
    <row r="60" spans="1:4" x14ac:dyDescent="0.25">
      <c r="A60" s="29" t="s">
        <v>370</v>
      </c>
      <c r="B60" s="29" t="s">
        <v>376</v>
      </c>
      <c r="C60" s="31">
        <v>3.704853645</v>
      </c>
      <c r="D60" s="31">
        <v>2.9869174329999999</v>
      </c>
    </row>
    <row r="61" spans="1:4" x14ac:dyDescent="0.25">
      <c r="A61" s="29" t="s">
        <v>370</v>
      </c>
      <c r="B61" s="29" t="s">
        <v>377</v>
      </c>
      <c r="C61" s="31">
        <v>-7.4794166999999995E-2</v>
      </c>
      <c r="D61" s="31">
        <v>3.9151553599166702</v>
      </c>
    </row>
    <row r="62" spans="1:4" x14ac:dyDescent="0.25">
      <c r="A62" s="29" t="s">
        <v>370</v>
      </c>
      <c r="B62" s="29" t="s">
        <v>378</v>
      </c>
      <c r="C62" s="31">
        <v>2.397645764</v>
      </c>
      <c r="D62" s="31">
        <v>5.4680059402500003</v>
      </c>
    </row>
    <row r="63" spans="1:4" x14ac:dyDescent="0.25">
      <c r="A63" s="29" t="s">
        <v>370</v>
      </c>
      <c r="B63" s="29" t="s">
        <v>379</v>
      </c>
      <c r="C63" s="31">
        <v>-8.2226647239999995</v>
      </c>
      <c r="D63" s="31">
        <v>3.8516657765833302</v>
      </c>
    </row>
    <row r="64" spans="1:4" x14ac:dyDescent="0.25">
      <c r="A64" s="29" t="s">
        <v>370</v>
      </c>
      <c r="B64" s="29" t="s">
        <v>380</v>
      </c>
      <c r="C64" s="31">
        <v>-5.1418446790000001</v>
      </c>
      <c r="D64" s="31">
        <v>2.12921809083333</v>
      </c>
    </row>
    <row r="65" spans="1:4" x14ac:dyDescent="0.25">
      <c r="A65" s="29" t="s">
        <v>370</v>
      </c>
      <c r="B65" s="29" t="s">
        <v>381</v>
      </c>
      <c r="C65" s="31">
        <v>5.1928116620000004</v>
      </c>
      <c r="D65" s="31">
        <v>2.3039953911666702</v>
      </c>
    </row>
    <row r="66" spans="1:4" x14ac:dyDescent="0.25">
      <c r="A66" s="29" t="s">
        <v>386</v>
      </c>
      <c r="B66" s="29" t="s">
        <v>369</v>
      </c>
      <c r="C66" s="31">
        <v>2.9433785970000002</v>
      </c>
      <c r="D66" s="31">
        <v>2.04971909283333</v>
      </c>
    </row>
    <row r="67" spans="1:4" x14ac:dyDescent="0.25">
      <c r="A67" s="29" t="s">
        <v>370</v>
      </c>
      <c r="B67" s="29" t="s">
        <v>371</v>
      </c>
      <c r="C67" s="31">
        <v>-8.3612799039999999</v>
      </c>
      <c r="D67" s="31">
        <v>0.62291486283333297</v>
      </c>
    </row>
    <row r="68" spans="1:4" x14ac:dyDescent="0.25">
      <c r="A68" s="29" t="s">
        <v>370</v>
      </c>
      <c r="B68" s="29" t="s">
        <v>372</v>
      </c>
      <c r="C68" s="31">
        <v>-6.1953008089999999</v>
      </c>
      <c r="D68" s="31">
        <v>-0.89645264708333305</v>
      </c>
    </row>
    <row r="69" spans="1:4" x14ac:dyDescent="0.25">
      <c r="A69" s="29" t="s">
        <v>370</v>
      </c>
      <c r="B69" s="29" t="s">
        <v>373</v>
      </c>
      <c r="C69" s="31">
        <v>0.14821982</v>
      </c>
      <c r="D69" s="31">
        <v>-0.53139059566666702</v>
      </c>
    </row>
    <row r="70" spans="1:4" x14ac:dyDescent="0.25">
      <c r="A70" s="29" t="s">
        <v>370</v>
      </c>
      <c r="B70" s="29" t="s">
        <v>374</v>
      </c>
      <c r="C70" s="31">
        <v>-14.14039416</v>
      </c>
      <c r="D70" s="31">
        <v>-2.2563742366666699</v>
      </c>
    </row>
    <row r="71" spans="1:4" x14ac:dyDescent="0.25">
      <c r="A71" s="29" t="s">
        <v>370</v>
      </c>
      <c r="B71" s="29" t="s">
        <v>375</v>
      </c>
      <c r="C71" s="31">
        <v>-5.8201365579999997</v>
      </c>
      <c r="D71" s="31">
        <v>-2.7974587927500001</v>
      </c>
    </row>
    <row r="72" spans="1:4" x14ac:dyDescent="0.25">
      <c r="A72" s="29" t="s">
        <v>370</v>
      </c>
      <c r="B72" s="29" t="s">
        <v>376</v>
      </c>
      <c r="C72" s="31">
        <v>4.6556742900000003</v>
      </c>
      <c r="D72" s="31">
        <v>-2.7182237389999999</v>
      </c>
    </row>
    <row r="73" spans="1:4" x14ac:dyDescent="0.25">
      <c r="A73" s="29" t="s">
        <v>370</v>
      </c>
      <c r="B73" s="29" t="s">
        <v>377</v>
      </c>
      <c r="C73" s="31">
        <v>7.866739119</v>
      </c>
      <c r="D73" s="31">
        <v>-2.0564292984999999</v>
      </c>
    </row>
    <row r="74" spans="1:4" x14ac:dyDescent="0.25">
      <c r="A74" s="29" t="s">
        <v>370</v>
      </c>
      <c r="B74" s="29" t="s">
        <v>378</v>
      </c>
      <c r="C74" s="31">
        <v>-4.5786845190000003</v>
      </c>
      <c r="D74" s="31">
        <v>-2.6377901554166701</v>
      </c>
    </row>
    <row r="75" spans="1:4" x14ac:dyDescent="0.25">
      <c r="A75" s="29" t="s">
        <v>370</v>
      </c>
      <c r="B75" s="29" t="s">
        <v>379</v>
      </c>
      <c r="C75" s="31">
        <v>16.832736199999999</v>
      </c>
      <c r="D75" s="31">
        <v>-0.54984007841666704</v>
      </c>
    </row>
    <row r="76" spans="1:4" x14ac:dyDescent="0.25">
      <c r="A76" s="29" t="s">
        <v>370</v>
      </c>
      <c r="B76" s="29" t="s">
        <v>380</v>
      </c>
      <c r="C76" s="31">
        <v>2.169125529</v>
      </c>
      <c r="D76" s="31">
        <v>5.9407438916666701E-2</v>
      </c>
    </row>
    <row r="77" spans="1:4" x14ac:dyDescent="0.25">
      <c r="A77" s="29" t="s">
        <v>370</v>
      </c>
      <c r="B77" s="29" t="s">
        <v>381</v>
      </c>
      <c r="C77" s="31">
        <v>15.70475834</v>
      </c>
      <c r="D77" s="31">
        <v>0.93540299541666705</v>
      </c>
    </row>
  </sheetData>
  <pageMargins left="0.7" right="0.7" top="0.75" bottom="0.75" header="0.3" footer="0.3"/>
  <pageSetup paperSize="9" orientation="portrait" horizontalDpi="300" verticalDpi="30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B38"/>
  <sheetViews>
    <sheetView workbookViewId="0">
      <selection activeCell="A2" sqref="A2"/>
    </sheetView>
  </sheetViews>
  <sheetFormatPr baseColWidth="10" defaultColWidth="9.140625" defaultRowHeight="15" x14ac:dyDescent="0.25"/>
  <cols>
    <col min="1" max="16384" width="9.140625" style="29"/>
  </cols>
  <sheetData>
    <row r="1" spans="1:2" x14ac:dyDescent="0.25">
      <c r="A1" s="29" t="s">
        <v>500</v>
      </c>
    </row>
    <row r="2" spans="1:2" x14ac:dyDescent="0.25">
      <c r="A2" s="29" t="s">
        <v>77</v>
      </c>
    </row>
    <row r="5" spans="1:2" x14ac:dyDescent="0.25">
      <c r="A5" s="29" t="s">
        <v>391</v>
      </c>
      <c r="B5" s="29" t="s">
        <v>388</v>
      </c>
    </row>
    <row r="6" spans="1:2" x14ac:dyDescent="0.25">
      <c r="A6" s="29" t="s">
        <v>47</v>
      </c>
      <c r="B6" s="31">
        <v>-55.69193988</v>
      </c>
    </row>
    <row r="7" spans="1:2" x14ac:dyDescent="0.25">
      <c r="A7" s="29" t="s">
        <v>45</v>
      </c>
      <c r="B7" s="31">
        <v>-38.087406940000001</v>
      </c>
    </row>
    <row r="8" spans="1:2" x14ac:dyDescent="0.25">
      <c r="A8" s="29" t="s">
        <v>65</v>
      </c>
      <c r="B8" s="31">
        <v>-21.931934519999999</v>
      </c>
    </row>
    <row r="9" spans="1:2" x14ac:dyDescent="0.25">
      <c r="A9" s="29" t="s">
        <v>60</v>
      </c>
      <c r="B9" s="31">
        <v>-19.799984550000001</v>
      </c>
    </row>
    <row r="10" spans="1:2" x14ac:dyDescent="0.25">
      <c r="A10" s="29" t="s">
        <v>66</v>
      </c>
      <c r="B10" s="31">
        <v>-19.244830400000001</v>
      </c>
    </row>
    <row r="11" spans="1:2" x14ac:dyDescent="0.25">
      <c r="A11" s="29" t="s">
        <v>58</v>
      </c>
      <c r="B11" s="31">
        <v>-18.973741180000001</v>
      </c>
    </row>
    <row r="12" spans="1:2" x14ac:dyDescent="0.25">
      <c r="A12" s="29" t="s">
        <v>392</v>
      </c>
      <c r="B12" s="31">
        <v>-17.147492799999998</v>
      </c>
    </row>
    <row r="13" spans="1:2" x14ac:dyDescent="0.25">
      <c r="A13" s="29" t="s">
        <v>67</v>
      </c>
      <c r="B13" s="31">
        <v>-16.058277700000001</v>
      </c>
    </row>
    <row r="14" spans="1:2" x14ac:dyDescent="0.25">
      <c r="A14" s="29" t="s">
        <v>59</v>
      </c>
      <c r="B14" s="31">
        <v>-16.01501464</v>
      </c>
    </row>
    <row r="15" spans="1:2" x14ac:dyDescent="0.25">
      <c r="A15" s="29" t="s">
        <v>54</v>
      </c>
      <c r="B15" s="31">
        <v>-11.94560706</v>
      </c>
    </row>
    <row r="16" spans="1:2" x14ac:dyDescent="0.25">
      <c r="A16" s="29" t="s">
        <v>50</v>
      </c>
      <c r="B16" s="31">
        <v>-8.9825314990000003</v>
      </c>
    </row>
    <row r="17" spans="1:2" x14ac:dyDescent="0.25">
      <c r="A17" s="29" t="s">
        <v>52</v>
      </c>
      <c r="B17" s="31">
        <v>-8.5345327429999998</v>
      </c>
    </row>
    <row r="18" spans="1:2" x14ac:dyDescent="0.25">
      <c r="A18" s="29" t="s">
        <v>73</v>
      </c>
      <c r="B18" s="31">
        <v>-6.3411439100000004</v>
      </c>
    </row>
    <row r="19" spans="1:2" x14ac:dyDescent="0.25">
      <c r="A19" s="29" t="s">
        <v>70</v>
      </c>
      <c r="B19" s="31">
        <v>-6.0396579570000002</v>
      </c>
    </row>
    <row r="20" spans="1:2" x14ac:dyDescent="0.25">
      <c r="A20" s="29" t="s">
        <v>46</v>
      </c>
      <c r="B20" s="31">
        <v>-5.7636028939999999</v>
      </c>
    </row>
    <row r="21" spans="1:2" x14ac:dyDescent="0.25">
      <c r="A21" s="29" t="s">
        <v>56</v>
      </c>
      <c r="B21" s="31">
        <v>-4.700500581</v>
      </c>
    </row>
    <row r="22" spans="1:2" x14ac:dyDescent="0.25">
      <c r="A22" s="29" t="s">
        <v>33</v>
      </c>
      <c r="B22" s="31">
        <v>-4.3168472839999996</v>
      </c>
    </row>
    <row r="23" spans="1:2" x14ac:dyDescent="0.25">
      <c r="A23" s="29" t="s">
        <v>69</v>
      </c>
      <c r="B23" s="31">
        <v>-3.9335158319999999</v>
      </c>
    </row>
    <row r="24" spans="1:2" x14ac:dyDescent="0.25">
      <c r="A24" s="29" t="s">
        <v>57</v>
      </c>
      <c r="B24" s="31">
        <v>-3.1780940900000001</v>
      </c>
    </row>
    <row r="25" spans="1:2" x14ac:dyDescent="0.25">
      <c r="A25" s="29" t="s">
        <v>355</v>
      </c>
      <c r="B25" s="31">
        <v>-3.1713997300000001</v>
      </c>
    </row>
    <row r="26" spans="1:2" x14ac:dyDescent="0.25">
      <c r="A26" s="29" t="s">
        <v>44</v>
      </c>
      <c r="B26" s="31">
        <v>-2.77407512</v>
      </c>
    </row>
    <row r="27" spans="1:2" x14ac:dyDescent="0.25">
      <c r="A27" s="29" t="s">
        <v>49</v>
      </c>
      <c r="B27" s="31">
        <v>-1.855924712</v>
      </c>
    </row>
    <row r="28" spans="1:2" x14ac:dyDescent="0.25">
      <c r="A28" s="29" t="s">
        <v>64</v>
      </c>
      <c r="B28" s="31">
        <v>-1.470186005</v>
      </c>
    </row>
    <row r="29" spans="1:2" x14ac:dyDescent="0.25">
      <c r="A29" s="29" t="s">
        <v>62</v>
      </c>
      <c r="B29" s="31">
        <v>-1.310651609</v>
      </c>
    </row>
    <row r="30" spans="1:2" x14ac:dyDescent="0.25">
      <c r="A30" s="29" t="s">
        <v>393</v>
      </c>
      <c r="B30" s="31">
        <v>-0.727964104</v>
      </c>
    </row>
    <row r="31" spans="1:2" x14ac:dyDescent="0.25">
      <c r="A31" s="29" t="s">
        <v>72</v>
      </c>
      <c r="B31" s="31">
        <v>-0.58321850200000003</v>
      </c>
    </row>
    <row r="32" spans="1:2" x14ac:dyDescent="0.25">
      <c r="A32" s="29" t="s">
        <v>63</v>
      </c>
      <c r="B32" s="31">
        <v>3.4459235559999999</v>
      </c>
    </row>
    <row r="33" spans="1:2" x14ac:dyDescent="0.25">
      <c r="A33" s="29" t="s">
        <v>51</v>
      </c>
      <c r="B33" s="31">
        <v>3.4640697490000001</v>
      </c>
    </row>
    <row r="34" spans="1:2" x14ac:dyDescent="0.25">
      <c r="A34" s="29" t="s">
        <v>55</v>
      </c>
      <c r="B34" s="31">
        <v>5.5531986849999999</v>
      </c>
    </row>
    <row r="35" spans="1:2" x14ac:dyDescent="0.25">
      <c r="A35" s="29" t="s">
        <v>42</v>
      </c>
      <c r="B35" s="31">
        <v>15.70475834</v>
      </c>
    </row>
    <row r="36" spans="1:2" x14ac:dyDescent="0.25">
      <c r="A36" s="29" t="s">
        <v>68</v>
      </c>
      <c r="B36" s="31">
        <v>16.203634210000001</v>
      </c>
    </row>
    <row r="37" spans="1:2" x14ac:dyDescent="0.25">
      <c r="A37" s="29" t="s">
        <v>53</v>
      </c>
      <c r="B37" s="31">
        <v>16.503310259999999</v>
      </c>
    </row>
    <row r="38" spans="1:2" x14ac:dyDescent="0.25">
      <c r="A38" s="29" t="s">
        <v>74</v>
      </c>
      <c r="B38" s="31">
        <v>20.39602318</v>
      </c>
    </row>
  </sheetData>
  <pageMargins left="0.7" right="0.7" top="0.75" bottom="0.75" header="0.3" footer="0.3"/>
  <pageSetup paperSize="9" orientation="portrait" horizontalDpi="300" verticalDpi="30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D77"/>
  <sheetViews>
    <sheetView workbookViewId="0">
      <selection activeCell="A2" sqref="A2"/>
    </sheetView>
  </sheetViews>
  <sheetFormatPr baseColWidth="10" defaultColWidth="9.140625" defaultRowHeight="15" x14ac:dyDescent="0.25"/>
  <cols>
    <col min="1" max="16384" width="9.140625" style="29"/>
  </cols>
  <sheetData>
    <row r="1" spans="1:4" x14ac:dyDescent="0.25">
      <c r="A1" s="29" t="s">
        <v>501</v>
      </c>
    </row>
    <row r="2" spans="1:4" x14ac:dyDescent="0.25">
      <c r="A2" s="29" t="s">
        <v>77</v>
      </c>
    </row>
    <row r="5" spans="1:4" x14ac:dyDescent="0.25">
      <c r="A5" s="29" t="s">
        <v>95</v>
      </c>
      <c r="B5" s="29" t="s">
        <v>367</v>
      </c>
      <c r="C5" s="29" t="s">
        <v>388</v>
      </c>
      <c r="D5" s="29" t="s">
        <v>389</v>
      </c>
    </row>
    <row r="6" spans="1:4" x14ac:dyDescent="0.25">
      <c r="A6" s="29" t="s">
        <v>368</v>
      </c>
      <c r="B6" s="29" t="s">
        <v>369</v>
      </c>
      <c r="C6" s="31">
        <v>4.4309268460000002</v>
      </c>
      <c r="D6" s="31">
        <v>5.2096253405833304</v>
      </c>
    </row>
    <row r="7" spans="1:4" x14ac:dyDescent="0.25">
      <c r="A7" s="29" t="s">
        <v>370</v>
      </c>
      <c r="B7" s="29" t="s">
        <v>371</v>
      </c>
      <c r="C7" s="31">
        <v>0.149832985</v>
      </c>
      <c r="D7" s="31">
        <v>4.7261283707499997</v>
      </c>
    </row>
    <row r="8" spans="1:4" x14ac:dyDescent="0.25">
      <c r="A8" s="29" t="s">
        <v>370</v>
      </c>
      <c r="B8" s="29" t="s">
        <v>372</v>
      </c>
      <c r="C8" s="31">
        <v>-5.2120835259999998</v>
      </c>
      <c r="D8" s="31">
        <v>3.7154364119166701</v>
      </c>
    </row>
    <row r="9" spans="1:4" x14ac:dyDescent="0.25">
      <c r="A9" s="29" t="s">
        <v>370</v>
      </c>
      <c r="B9" s="29" t="s">
        <v>373</v>
      </c>
      <c r="C9" s="31">
        <v>9.8990206690000004</v>
      </c>
      <c r="D9" s="31">
        <v>4.32317685983333</v>
      </c>
    </row>
    <row r="10" spans="1:4" x14ac:dyDescent="0.25">
      <c r="A10" s="29" t="s">
        <v>370</v>
      </c>
      <c r="B10" s="29" t="s">
        <v>374</v>
      </c>
      <c r="C10" s="31">
        <v>-5.2919006999999997E-2</v>
      </c>
      <c r="D10" s="31">
        <v>3.6286190709166699</v>
      </c>
    </row>
    <row r="11" spans="1:4" x14ac:dyDescent="0.25">
      <c r="A11" s="29" t="s">
        <v>370</v>
      </c>
      <c r="B11" s="29" t="s">
        <v>375</v>
      </c>
      <c r="C11" s="31">
        <v>0.46850846800000001</v>
      </c>
      <c r="D11" s="31">
        <v>3.0281190660833301</v>
      </c>
    </row>
    <row r="12" spans="1:4" x14ac:dyDescent="0.25">
      <c r="A12" s="29" t="s">
        <v>370</v>
      </c>
      <c r="B12" s="29" t="s">
        <v>376</v>
      </c>
      <c r="C12" s="31">
        <v>8.5304505240000008</v>
      </c>
      <c r="D12" s="31">
        <v>2.98535838425</v>
      </c>
    </row>
    <row r="13" spans="1:4" x14ac:dyDescent="0.25">
      <c r="A13" s="29" t="s">
        <v>370</v>
      </c>
      <c r="B13" s="29" t="s">
        <v>377</v>
      </c>
      <c r="C13" s="31">
        <v>9.3139113699999996</v>
      </c>
      <c r="D13" s="31">
        <v>3.461967816</v>
      </c>
    </row>
    <row r="14" spans="1:4" x14ac:dyDescent="0.25">
      <c r="A14" s="29" t="s">
        <v>370</v>
      </c>
      <c r="B14" s="29" t="s">
        <v>378</v>
      </c>
      <c r="C14" s="31">
        <v>8.5934099310000001</v>
      </c>
      <c r="D14" s="31">
        <v>4.1443040680833301</v>
      </c>
    </row>
    <row r="15" spans="1:4" x14ac:dyDescent="0.25">
      <c r="A15" s="29" t="s">
        <v>370</v>
      </c>
      <c r="B15" s="29" t="s">
        <v>379</v>
      </c>
      <c r="C15" s="31">
        <v>10.20390411</v>
      </c>
      <c r="D15" s="31">
        <v>4.4996045494166701</v>
      </c>
    </row>
    <row r="16" spans="1:4" x14ac:dyDescent="0.25">
      <c r="A16" s="29" t="s">
        <v>370</v>
      </c>
      <c r="B16" s="29" t="s">
        <v>380</v>
      </c>
      <c r="C16" s="31">
        <v>8.2974257359999992</v>
      </c>
      <c r="D16" s="31">
        <v>4.9065855998333303</v>
      </c>
    </row>
    <row r="17" spans="1:4" x14ac:dyDescent="0.25">
      <c r="A17" s="29" t="s">
        <v>370</v>
      </c>
      <c r="B17" s="29" t="s">
        <v>381</v>
      </c>
      <c r="C17" s="31">
        <v>7.1740392540000002</v>
      </c>
      <c r="D17" s="31">
        <v>5.1497022799999996</v>
      </c>
    </row>
    <row r="18" spans="1:4" x14ac:dyDescent="0.25">
      <c r="A18" s="29" t="s">
        <v>382</v>
      </c>
      <c r="B18" s="29" t="s">
        <v>369</v>
      </c>
      <c r="C18" s="31">
        <v>13.19554604</v>
      </c>
      <c r="D18" s="31">
        <v>5.8800872128333301</v>
      </c>
    </row>
    <row r="19" spans="1:4" x14ac:dyDescent="0.25">
      <c r="A19" s="29" t="s">
        <v>370</v>
      </c>
      <c r="B19" s="29" t="s">
        <v>371</v>
      </c>
      <c r="C19" s="31">
        <v>9.6155337000000003</v>
      </c>
      <c r="D19" s="31">
        <v>6.6688956057500004</v>
      </c>
    </row>
    <row r="20" spans="1:4" x14ac:dyDescent="0.25">
      <c r="A20" s="29" t="s">
        <v>370</v>
      </c>
      <c r="B20" s="29" t="s">
        <v>372</v>
      </c>
      <c r="C20" s="31">
        <v>14.59552337</v>
      </c>
      <c r="D20" s="31">
        <v>8.31952951375</v>
      </c>
    </row>
    <row r="21" spans="1:4" x14ac:dyDescent="0.25">
      <c r="A21" s="29" t="s">
        <v>370</v>
      </c>
      <c r="B21" s="29" t="s">
        <v>373</v>
      </c>
      <c r="C21" s="31">
        <v>9.4377793620000006</v>
      </c>
      <c r="D21" s="31">
        <v>8.2810927381666701</v>
      </c>
    </row>
    <row r="22" spans="1:4" x14ac:dyDescent="0.25">
      <c r="A22" s="29" t="s">
        <v>370</v>
      </c>
      <c r="B22" s="29" t="s">
        <v>374</v>
      </c>
      <c r="C22" s="31">
        <v>17.333451440000001</v>
      </c>
      <c r="D22" s="31">
        <v>9.7299569420833301</v>
      </c>
    </row>
    <row r="23" spans="1:4" x14ac:dyDescent="0.25">
      <c r="A23" s="29" t="s">
        <v>370</v>
      </c>
      <c r="B23" s="29" t="s">
        <v>375</v>
      </c>
      <c r="C23" s="31">
        <v>14.218313419999999</v>
      </c>
      <c r="D23" s="31">
        <v>10.875774021416699</v>
      </c>
    </row>
    <row r="24" spans="1:4" x14ac:dyDescent="0.25">
      <c r="A24" s="29" t="s">
        <v>370</v>
      </c>
      <c r="B24" s="29" t="s">
        <v>376</v>
      </c>
      <c r="C24" s="31">
        <v>10.397428420000001</v>
      </c>
      <c r="D24" s="31">
        <v>11.03135551275</v>
      </c>
    </row>
    <row r="25" spans="1:4" x14ac:dyDescent="0.25">
      <c r="A25" s="29" t="s">
        <v>370</v>
      </c>
      <c r="B25" s="29" t="s">
        <v>377</v>
      </c>
      <c r="C25" s="31">
        <v>9.4390410780000007</v>
      </c>
      <c r="D25" s="31">
        <v>11.041782988416699</v>
      </c>
    </row>
    <row r="26" spans="1:4" x14ac:dyDescent="0.25">
      <c r="A26" s="29" t="s">
        <v>370</v>
      </c>
      <c r="B26" s="29" t="s">
        <v>378</v>
      </c>
      <c r="C26" s="31">
        <v>9.0856654680000002</v>
      </c>
      <c r="D26" s="31">
        <v>11.0828042831667</v>
      </c>
    </row>
    <row r="27" spans="1:4" x14ac:dyDescent="0.25">
      <c r="A27" s="29" t="s">
        <v>370</v>
      </c>
      <c r="B27" s="29" t="s">
        <v>379</v>
      </c>
      <c r="C27" s="31">
        <v>5.2811459449999996</v>
      </c>
      <c r="D27" s="31">
        <v>10.6725744360833</v>
      </c>
    </row>
    <row r="28" spans="1:4" x14ac:dyDescent="0.25">
      <c r="A28" s="29" t="s">
        <v>370</v>
      </c>
      <c r="B28" s="29" t="s">
        <v>380</v>
      </c>
      <c r="C28" s="31">
        <v>9.6040538770000001</v>
      </c>
      <c r="D28" s="31">
        <v>10.7814601145</v>
      </c>
    </row>
    <row r="29" spans="1:4" x14ac:dyDescent="0.25">
      <c r="A29" s="29" t="s">
        <v>370</v>
      </c>
      <c r="B29" s="29" t="s">
        <v>381</v>
      </c>
      <c r="C29" s="31">
        <v>16.00662586</v>
      </c>
      <c r="D29" s="31">
        <v>11.5175089983333</v>
      </c>
    </row>
    <row r="30" spans="1:4" x14ac:dyDescent="0.25">
      <c r="A30" s="29" t="s">
        <v>383</v>
      </c>
      <c r="B30" s="29" t="s">
        <v>369</v>
      </c>
      <c r="C30" s="31">
        <v>9.7508594659999996</v>
      </c>
      <c r="D30" s="31">
        <v>11.230451783833299</v>
      </c>
    </row>
    <row r="31" spans="1:4" x14ac:dyDescent="0.25">
      <c r="A31" s="29" t="s">
        <v>370</v>
      </c>
      <c r="B31" s="29" t="s">
        <v>371</v>
      </c>
      <c r="C31" s="31">
        <v>10.24603231</v>
      </c>
      <c r="D31" s="31">
        <v>11.282993334666701</v>
      </c>
    </row>
    <row r="32" spans="1:4" x14ac:dyDescent="0.25">
      <c r="A32" s="29" t="s">
        <v>370</v>
      </c>
      <c r="B32" s="29" t="s">
        <v>372</v>
      </c>
      <c r="C32" s="31">
        <v>6.6624367390000003</v>
      </c>
      <c r="D32" s="31">
        <v>10.6219027820833</v>
      </c>
    </row>
    <row r="33" spans="1:4" x14ac:dyDescent="0.25">
      <c r="A33" s="29" t="s">
        <v>370</v>
      </c>
      <c r="B33" s="29" t="s">
        <v>373</v>
      </c>
      <c r="C33" s="31">
        <v>2.810986003</v>
      </c>
      <c r="D33" s="31">
        <v>10.069670002166699</v>
      </c>
    </row>
    <row r="34" spans="1:4" x14ac:dyDescent="0.25">
      <c r="A34" s="29" t="s">
        <v>370</v>
      </c>
      <c r="B34" s="29" t="s">
        <v>374</v>
      </c>
      <c r="C34" s="31">
        <v>5.3332161000000003E-2</v>
      </c>
      <c r="D34" s="31">
        <v>8.6296600622500002</v>
      </c>
    </row>
    <row r="35" spans="1:4" x14ac:dyDescent="0.25">
      <c r="A35" s="29" t="s">
        <v>370</v>
      </c>
      <c r="B35" s="29" t="s">
        <v>375</v>
      </c>
      <c r="C35" s="31">
        <v>5.383147042</v>
      </c>
      <c r="D35" s="31">
        <v>7.8933961974166698</v>
      </c>
    </row>
    <row r="36" spans="1:4" x14ac:dyDescent="0.25">
      <c r="A36" s="29" t="s">
        <v>370</v>
      </c>
      <c r="B36" s="29" t="s">
        <v>376</v>
      </c>
      <c r="C36" s="31">
        <v>7.2478435770000003</v>
      </c>
      <c r="D36" s="31">
        <v>7.63093079383333</v>
      </c>
    </row>
    <row r="37" spans="1:4" x14ac:dyDescent="0.25">
      <c r="A37" s="29" t="s">
        <v>370</v>
      </c>
      <c r="B37" s="29" t="s">
        <v>377</v>
      </c>
      <c r="C37" s="31">
        <v>3.667034862</v>
      </c>
      <c r="D37" s="31">
        <v>7.1499302758333299</v>
      </c>
    </row>
    <row r="38" spans="1:4" x14ac:dyDescent="0.25">
      <c r="A38" s="29" t="s">
        <v>370</v>
      </c>
      <c r="B38" s="29" t="s">
        <v>378</v>
      </c>
      <c r="C38" s="31">
        <v>9.7031487209999998</v>
      </c>
      <c r="D38" s="31">
        <v>7.2013872135833301</v>
      </c>
    </row>
    <row r="39" spans="1:4" x14ac:dyDescent="0.25">
      <c r="A39" s="29" t="s">
        <v>370</v>
      </c>
      <c r="B39" s="29" t="s">
        <v>379</v>
      </c>
      <c r="C39" s="31">
        <v>5.3358819479999999</v>
      </c>
      <c r="D39" s="31">
        <v>7.2059485471666704</v>
      </c>
    </row>
    <row r="40" spans="1:4" x14ac:dyDescent="0.25">
      <c r="A40" s="29" t="s">
        <v>370</v>
      </c>
      <c r="B40" s="29" t="s">
        <v>380</v>
      </c>
      <c r="C40" s="31">
        <v>1.707736691</v>
      </c>
      <c r="D40" s="31">
        <v>6.5479221150000004</v>
      </c>
    </row>
    <row r="41" spans="1:4" x14ac:dyDescent="0.25">
      <c r="A41" s="29" t="s">
        <v>370</v>
      </c>
      <c r="B41" s="29" t="s">
        <v>381</v>
      </c>
      <c r="C41" s="31">
        <v>4.0435362509999999</v>
      </c>
      <c r="D41" s="31">
        <v>5.5509979809166703</v>
      </c>
    </row>
    <row r="42" spans="1:4" x14ac:dyDescent="0.25">
      <c r="A42" s="29" t="s">
        <v>384</v>
      </c>
      <c r="B42" s="29" t="s">
        <v>369</v>
      </c>
      <c r="C42" s="31">
        <v>0.35368904499999998</v>
      </c>
      <c r="D42" s="31">
        <v>4.7679004458333303</v>
      </c>
    </row>
    <row r="43" spans="1:4" x14ac:dyDescent="0.25">
      <c r="A43" s="29" t="s">
        <v>370</v>
      </c>
      <c r="B43" s="29" t="s">
        <v>371</v>
      </c>
      <c r="C43" s="31">
        <v>6.1989818540000003</v>
      </c>
      <c r="D43" s="31">
        <v>4.4306462411666701</v>
      </c>
    </row>
    <row r="44" spans="1:4" x14ac:dyDescent="0.25">
      <c r="A44" s="29" t="s">
        <v>370</v>
      </c>
      <c r="B44" s="29" t="s">
        <v>372</v>
      </c>
      <c r="C44" s="31">
        <v>1.0677708770000001</v>
      </c>
      <c r="D44" s="31">
        <v>3.9644240860000002</v>
      </c>
    </row>
    <row r="45" spans="1:4" x14ac:dyDescent="0.25">
      <c r="A45" s="29" t="s">
        <v>370</v>
      </c>
      <c r="B45" s="29" t="s">
        <v>373</v>
      </c>
      <c r="C45" s="31">
        <v>8.6067682879999996</v>
      </c>
      <c r="D45" s="31">
        <v>4.4474059430833304</v>
      </c>
    </row>
    <row r="46" spans="1:4" x14ac:dyDescent="0.25">
      <c r="A46" s="29" t="s">
        <v>370</v>
      </c>
      <c r="B46" s="29" t="s">
        <v>374</v>
      </c>
      <c r="C46" s="31">
        <v>3.5875664490000001</v>
      </c>
      <c r="D46" s="31">
        <v>4.7419254670833304</v>
      </c>
    </row>
    <row r="47" spans="1:4" x14ac:dyDescent="0.25">
      <c r="A47" s="29" t="s">
        <v>370</v>
      </c>
      <c r="B47" s="29" t="s">
        <v>375</v>
      </c>
      <c r="C47" s="31">
        <v>4.8888255650000003</v>
      </c>
      <c r="D47" s="31">
        <v>4.7007320106666697</v>
      </c>
    </row>
    <row r="48" spans="1:4" x14ac:dyDescent="0.25">
      <c r="A48" s="29" t="s">
        <v>370</v>
      </c>
      <c r="B48" s="29" t="s">
        <v>376</v>
      </c>
      <c r="C48" s="31">
        <v>0.75268086599999995</v>
      </c>
      <c r="D48" s="31">
        <v>4.1594684514166698</v>
      </c>
    </row>
    <row r="49" spans="1:4" x14ac:dyDescent="0.25">
      <c r="A49" s="29" t="s">
        <v>370</v>
      </c>
      <c r="B49" s="29" t="s">
        <v>377</v>
      </c>
      <c r="C49" s="31">
        <v>4.2157736610000001</v>
      </c>
      <c r="D49" s="31">
        <v>4.20519668466667</v>
      </c>
    </row>
    <row r="50" spans="1:4" x14ac:dyDescent="0.25">
      <c r="A50" s="29" t="s">
        <v>370</v>
      </c>
      <c r="B50" s="29" t="s">
        <v>378</v>
      </c>
      <c r="C50" s="31">
        <v>1.910364417</v>
      </c>
      <c r="D50" s="31">
        <v>3.5557979926666698</v>
      </c>
    </row>
    <row r="51" spans="1:4" x14ac:dyDescent="0.25">
      <c r="A51" s="29" t="s">
        <v>370</v>
      </c>
      <c r="B51" s="29" t="s">
        <v>379</v>
      </c>
      <c r="C51" s="31">
        <v>-1.566717699</v>
      </c>
      <c r="D51" s="31">
        <v>2.9805813554166698</v>
      </c>
    </row>
    <row r="52" spans="1:4" x14ac:dyDescent="0.25">
      <c r="A52" s="29" t="s">
        <v>370</v>
      </c>
      <c r="B52" s="29" t="s">
        <v>380</v>
      </c>
      <c r="C52" s="31">
        <v>0.56244193200000003</v>
      </c>
      <c r="D52" s="31">
        <v>2.8851401255</v>
      </c>
    </row>
    <row r="53" spans="1:4" x14ac:dyDescent="0.25">
      <c r="A53" s="29" t="s">
        <v>370</v>
      </c>
      <c r="B53" s="29" t="s">
        <v>381</v>
      </c>
      <c r="C53" s="31">
        <v>1.3534253599999999</v>
      </c>
      <c r="D53" s="31">
        <v>2.6609642179166699</v>
      </c>
    </row>
    <row r="54" spans="1:4" x14ac:dyDescent="0.25">
      <c r="A54" s="29" t="s">
        <v>385</v>
      </c>
      <c r="B54" s="29" t="s">
        <v>369</v>
      </c>
      <c r="C54" s="31">
        <v>-0.29024522400000002</v>
      </c>
      <c r="D54" s="31">
        <v>2.6073030288333299</v>
      </c>
    </row>
    <row r="55" spans="1:4" x14ac:dyDescent="0.25">
      <c r="A55" s="29" t="s">
        <v>370</v>
      </c>
      <c r="B55" s="29" t="s">
        <v>371</v>
      </c>
      <c r="C55" s="31">
        <v>0.58701426199999995</v>
      </c>
      <c r="D55" s="31">
        <v>2.1396390628333299</v>
      </c>
    </row>
    <row r="56" spans="1:4" x14ac:dyDescent="0.25">
      <c r="A56" s="29" t="s">
        <v>370</v>
      </c>
      <c r="B56" s="29" t="s">
        <v>372</v>
      </c>
      <c r="C56" s="31">
        <v>4.970842727</v>
      </c>
      <c r="D56" s="31">
        <v>2.4648950503333298</v>
      </c>
    </row>
    <row r="57" spans="1:4" x14ac:dyDescent="0.25">
      <c r="A57" s="29" t="s">
        <v>370</v>
      </c>
      <c r="B57" s="29" t="s">
        <v>373</v>
      </c>
      <c r="C57" s="31">
        <v>-3.51904298</v>
      </c>
      <c r="D57" s="31">
        <v>1.454410778</v>
      </c>
    </row>
    <row r="58" spans="1:4" x14ac:dyDescent="0.25">
      <c r="A58" s="29" t="s">
        <v>370</v>
      </c>
      <c r="B58" s="29" t="s">
        <v>374</v>
      </c>
      <c r="C58" s="31">
        <v>2.3899233350000002</v>
      </c>
      <c r="D58" s="31">
        <v>1.3546071851666699</v>
      </c>
    </row>
    <row r="59" spans="1:4" x14ac:dyDescent="0.25">
      <c r="A59" s="29" t="s">
        <v>370</v>
      </c>
      <c r="B59" s="29" t="s">
        <v>375</v>
      </c>
      <c r="C59" s="31">
        <v>5.4374718819999996</v>
      </c>
      <c r="D59" s="31">
        <v>1.4003277115833299</v>
      </c>
    </row>
    <row r="60" spans="1:4" x14ac:dyDescent="0.25">
      <c r="A60" s="29" t="s">
        <v>370</v>
      </c>
      <c r="B60" s="29" t="s">
        <v>376</v>
      </c>
      <c r="C60" s="31">
        <v>2.5625122569999998</v>
      </c>
      <c r="D60" s="31">
        <v>1.55114699416667</v>
      </c>
    </row>
    <row r="61" spans="1:4" x14ac:dyDescent="0.25">
      <c r="A61" s="29" t="s">
        <v>370</v>
      </c>
      <c r="B61" s="29" t="s">
        <v>377</v>
      </c>
      <c r="C61" s="31">
        <v>4.8139949849999999</v>
      </c>
      <c r="D61" s="31">
        <v>1.60099877116667</v>
      </c>
    </row>
    <row r="62" spans="1:4" x14ac:dyDescent="0.25">
      <c r="A62" s="29" t="s">
        <v>370</v>
      </c>
      <c r="B62" s="29" t="s">
        <v>378</v>
      </c>
      <c r="C62" s="31">
        <v>4.6922158310000004</v>
      </c>
      <c r="D62" s="31">
        <v>1.83281972233333</v>
      </c>
    </row>
    <row r="63" spans="1:4" x14ac:dyDescent="0.25">
      <c r="A63" s="29" t="s">
        <v>370</v>
      </c>
      <c r="B63" s="29" t="s">
        <v>379</v>
      </c>
      <c r="C63" s="31">
        <v>1.9347800470000001</v>
      </c>
      <c r="D63" s="31">
        <v>2.1246112011666698</v>
      </c>
    </row>
    <row r="64" spans="1:4" x14ac:dyDescent="0.25">
      <c r="A64" s="29" t="s">
        <v>370</v>
      </c>
      <c r="B64" s="29" t="s">
        <v>380</v>
      </c>
      <c r="C64" s="31">
        <v>4.1848801189999998</v>
      </c>
      <c r="D64" s="31">
        <v>2.4264810500833298</v>
      </c>
    </row>
    <row r="65" spans="1:4" x14ac:dyDescent="0.25">
      <c r="A65" s="29" t="s">
        <v>370</v>
      </c>
      <c r="B65" s="29" t="s">
        <v>381</v>
      </c>
      <c r="C65" s="31">
        <v>5.3740366100000001</v>
      </c>
      <c r="D65" s="31">
        <v>2.76153198758333</v>
      </c>
    </row>
    <row r="66" spans="1:4" x14ac:dyDescent="0.25">
      <c r="A66" s="29" t="s">
        <v>386</v>
      </c>
      <c r="B66" s="29" t="s">
        <v>369</v>
      </c>
      <c r="C66" s="31">
        <v>6.7550842129999999</v>
      </c>
      <c r="D66" s="31">
        <v>3.348642774</v>
      </c>
    </row>
    <row r="67" spans="1:4" x14ac:dyDescent="0.25">
      <c r="A67" s="29" t="s">
        <v>370</v>
      </c>
      <c r="B67" s="29" t="s">
        <v>371</v>
      </c>
      <c r="C67" s="31">
        <v>5.8234000190000001</v>
      </c>
      <c r="D67" s="31">
        <v>3.7850082537500001</v>
      </c>
    </row>
    <row r="68" spans="1:4" x14ac:dyDescent="0.25">
      <c r="A68" s="29" t="s">
        <v>370</v>
      </c>
      <c r="B68" s="29" t="s">
        <v>372</v>
      </c>
      <c r="C68" s="31">
        <v>3.7379503569999999</v>
      </c>
      <c r="D68" s="31">
        <v>3.68226722291667</v>
      </c>
    </row>
    <row r="69" spans="1:4" x14ac:dyDescent="0.25">
      <c r="A69" s="29" t="s">
        <v>370</v>
      </c>
      <c r="B69" s="29" t="s">
        <v>373</v>
      </c>
      <c r="C69" s="31">
        <v>7.8546316129999996</v>
      </c>
      <c r="D69" s="31">
        <v>4.6300734390000002</v>
      </c>
    </row>
    <row r="70" spans="1:4" x14ac:dyDescent="0.25">
      <c r="A70" s="29" t="s">
        <v>370</v>
      </c>
      <c r="B70" s="29" t="s">
        <v>374</v>
      </c>
      <c r="C70" s="31">
        <v>6.4552948280000004</v>
      </c>
      <c r="D70" s="31">
        <v>4.9688543967500003</v>
      </c>
    </row>
    <row r="71" spans="1:4" x14ac:dyDescent="0.25">
      <c r="A71" s="29" t="s">
        <v>370</v>
      </c>
      <c r="B71" s="29" t="s">
        <v>375</v>
      </c>
      <c r="C71" s="31">
        <v>1.36709451</v>
      </c>
      <c r="D71" s="31">
        <v>4.6296562824166703</v>
      </c>
    </row>
    <row r="72" spans="1:4" x14ac:dyDescent="0.25">
      <c r="A72" s="29" t="s">
        <v>370</v>
      </c>
      <c r="B72" s="29" t="s">
        <v>376</v>
      </c>
      <c r="C72" s="31">
        <v>3.1858791869999998</v>
      </c>
      <c r="D72" s="31">
        <v>4.6816035265833298</v>
      </c>
    </row>
    <row r="73" spans="1:4" x14ac:dyDescent="0.25">
      <c r="A73" s="29" t="s">
        <v>370</v>
      </c>
      <c r="B73" s="29" t="s">
        <v>377</v>
      </c>
      <c r="C73" s="31">
        <v>4.261310473</v>
      </c>
      <c r="D73" s="31">
        <v>4.63554648391667</v>
      </c>
    </row>
    <row r="74" spans="1:4" x14ac:dyDescent="0.25">
      <c r="A74" s="29" t="s">
        <v>370</v>
      </c>
      <c r="B74" s="29" t="s">
        <v>378</v>
      </c>
      <c r="C74" s="31">
        <v>-0.15668221800000001</v>
      </c>
      <c r="D74" s="31">
        <v>4.2314716465000002</v>
      </c>
    </row>
    <row r="75" spans="1:4" x14ac:dyDescent="0.25">
      <c r="A75" s="29" t="s">
        <v>370</v>
      </c>
      <c r="B75" s="29" t="s">
        <v>379</v>
      </c>
      <c r="C75" s="31">
        <v>5.5369372500000003</v>
      </c>
      <c r="D75" s="31">
        <v>4.5316514134166699</v>
      </c>
    </row>
    <row r="76" spans="1:4" x14ac:dyDescent="0.25">
      <c r="A76" s="29" t="s">
        <v>370</v>
      </c>
      <c r="B76" s="29" t="s">
        <v>380</v>
      </c>
      <c r="C76" s="31">
        <v>1.919372348</v>
      </c>
      <c r="D76" s="31">
        <v>4.3428590991666702</v>
      </c>
    </row>
    <row r="77" spans="1:4" x14ac:dyDescent="0.25">
      <c r="A77" s="29" t="s">
        <v>370</v>
      </c>
      <c r="B77" s="29" t="s">
        <v>381</v>
      </c>
      <c r="C77" s="31">
        <v>-4.650773955</v>
      </c>
      <c r="D77" s="31">
        <v>3.5074582187500001</v>
      </c>
    </row>
  </sheetData>
  <pageMargins left="0.7" right="0.7" top="0.75" bottom="0.75" header="0.3" footer="0.3"/>
  <pageSetup paperSize="9" orientation="portrait" horizontalDpi="300" verticalDpi="30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B38"/>
  <sheetViews>
    <sheetView workbookViewId="0">
      <selection activeCell="A2" sqref="A2"/>
    </sheetView>
  </sheetViews>
  <sheetFormatPr baseColWidth="10" defaultColWidth="9.140625" defaultRowHeight="15" x14ac:dyDescent="0.25"/>
  <cols>
    <col min="1" max="16384" width="9.140625" style="29"/>
  </cols>
  <sheetData>
    <row r="1" spans="1:2" x14ac:dyDescent="0.25">
      <c r="A1" s="29" t="s">
        <v>502</v>
      </c>
    </row>
    <row r="2" spans="1:2" x14ac:dyDescent="0.25">
      <c r="A2" s="29" t="s">
        <v>77</v>
      </c>
    </row>
    <row r="5" spans="1:2" x14ac:dyDescent="0.25">
      <c r="A5" s="29" t="s">
        <v>391</v>
      </c>
      <c r="B5" s="29" t="s">
        <v>388</v>
      </c>
    </row>
    <row r="6" spans="1:2" x14ac:dyDescent="0.25">
      <c r="A6" s="29" t="s">
        <v>66</v>
      </c>
      <c r="B6" s="31">
        <v>-11.27759028</v>
      </c>
    </row>
    <row r="7" spans="1:2" x14ac:dyDescent="0.25">
      <c r="A7" s="29" t="s">
        <v>62</v>
      </c>
      <c r="B7" s="31">
        <v>-11.074513359999999</v>
      </c>
    </row>
    <row r="8" spans="1:2" x14ac:dyDescent="0.25">
      <c r="A8" s="29" t="s">
        <v>70</v>
      </c>
      <c r="B8" s="31">
        <v>-8.9992701539999995</v>
      </c>
    </row>
    <row r="9" spans="1:2" x14ac:dyDescent="0.25">
      <c r="A9" s="29" t="s">
        <v>46</v>
      </c>
      <c r="B9" s="31">
        <v>-8.8948133879999993</v>
      </c>
    </row>
    <row r="10" spans="1:2" x14ac:dyDescent="0.25">
      <c r="A10" s="29" t="s">
        <v>393</v>
      </c>
      <c r="B10" s="31">
        <v>-4.6681083220000001</v>
      </c>
    </row>
    <row r="11" spans="1:2" x14ac:dyDescent="0.25">
      <c r="A11" s="29" t="s">
        <v>42</v>
      </c>
      <c r="B11" s="31">
        <v>-4.650773955</v>
      </c>
    </row>
    <row r="12" spans="1:2" x14ac:dyDescent="0.25">
      <c r="A12" s="29" t="s">
        <v>51</v>
      </c>
      <c r="B12" s="31">
        <v>-2.8531480390000001</v>
      </c>
    </row>
    <row r="13" spans="1:2" x14ac:dyDescent="0.25">
      <c r="A13" s="29" t="s">
        <v>59</v>
      </c>
      <c r="B13" s="31">
        <v>-2.8480714740000002</v>
      </c>
    </row>
    <row r="14" spans="1:2" x14ac:dyDescent="0.25">
      <c r="A14" s="29" t="s">
        <v>58</v>
      </c>
      <c r="B14" s="31">
        <v>-0.88903580000000004</v>
      </c>
    </row>
    <row r="15" spans="1:2" x14ac:dyDescent="0.25">
      <c r="A15" s="29" t="s">
        <v>63</v>
      </c>
      <c r="B15" s="31">
        <v>-0.52042385599999996</v>
      </c>
    </row>
    <row r="16" spans="1:2" x14ac:dyDescent="0.25">
      <c r="A16" s="29" t="s">
        <v>355</v>
      </c>
      <c r="B16" s="31">
        <v>-0.49094331600000002</v>
      </c>
    </row>
    <row r="17" spans="1:2" x14ac:dyDescent="0.25">
      <c r="A17" s="29" t="s">
        <v>56</v>
      </c>
      <c r="B17" s="31">
        <v>8.4048865E-2</v>
      </c>
    </row>
    <row r="18" spans="1:2" x14ac:dyDescent="0.25">
      <c r="A18" s="29" t="s">
        <v>33</v>
      </c>
      <c r="B18" s="31">
        <v>0.20615055900000001</v>
      </c>
    </row>
    <row r="19" spans="1:2" x14ac:dyDescent="0.25">
      <c r="A19" s="29" t="s">
        <v>52</v>
      </c>
      <c r="B19" s="31">
        <v>0.51352131300000003</v>
      </c>
    </row>
    <row r="20" spans="1:2" x14ac:dyDescent="0.25">
      <c r="A20" s="29" t="s">
        <v>392</v>
      </c>
      <c r="B20" s="31">
        <v>0.59248076000000005</v>
      </c>
    </row>
    <row r="21" spans="1:2" x14ac:dyDescent="0.25">
      <c r="A21" s="29" t="s">
        <v>54</v>
      </c>
      <c r="B21" s="31">
        <v>1.037234861</v>
      </c>
    </row>
    <row r="22" spans="1:2" x14ac:dyDescent="0.25">
      <c r="A22" s="29" t="s">
        <v>57</v>
      </c>
      <c r="B22" s="31">
        <v>1.8400735560000001</v>
      </c>
    </row>
    <row r="23" spans="1:2" x14ac:dyDescent="0.25">
      <c r="A23" s="29" t="s">
        <v>53</v>
      </c>
      <c r="B23" s="31">
        <v>1.9047133460000001</v>
      </c>
    </row>
    <row r="24" spans="1:2" x14ac:dyDescent="0.25">
      <c r="A24" s="29" t="s">
        <v>74</v>
      </c>
      <c r="B24" s="31">
        <v>2.3177721130000002</v>
      </c>
    </row>
    <row r="25" spans="1:2" x14ac:dyDescent="0.25">
      <c r="A25" s="29" t="s">
        <v>55</v>
      </c>
      <c r="B25" s="31">
        <v>2.410048787</v>
      </c>
    </row>
    <row r="26" spans="1:2" x14ac:dyDescent="0.25">
      <c r="A26" s="29" t="s">
        <v>68</v>
      </c>
      <c r="B26" s="31">
        <v>2.469635035</v>
      </c>
    </row>
    <row r="27" spans="1:2" x14ac:dyDescent="0.25">
      <c r="A27" s="29" t="s">
        <v>45</v>
      </c>
      <c r="B27" s="31">
        <v>2.932505377</v>
      </c>
    </row>
    <row r="28" spans="1:2" x14ac:dyDescent="0.25">
      <c r="A28" s="29" t="s">
        <v>60</v>
      </c>
      <c r="B28" s="31">
        <v>3.4755798379999998</v>
      </c>
    </row>
    <row r="29" spans="1:2" x14ac:dyDescent="0.25">
      <c r="A29" s="29" t="s">
        <v>69</v>
      </c>
      <c r="B29" s="31">
        <v>3.838860962</v>
      </c>
    </row>
    <row r="30" spans="1:2" x14ac:dyDescent="0.25">
      <c r="A30" s="29" t="s">
        <v>65</v>
      </c>
      <c r="B30" s="31">
        <v>5.2936967160000004</v>
      </c>
    </row>
    <row r="31" spans="1:2" x14ac:dyDescent="0.25">
      <c r="A31" s="29" t="s">
        <v>64</v>
      </c>
      <c r="B31" s="31">
        <v>6.1280995579999997</v>
      </c>
    </row>
    <row r="32" spans="1:2" x14ac:dyDescent="0.25">
      <c r="A32" s="29" t="s">
        <v>44</v>
      </c>
      <c r="B32" s="31">
        <v>7.2470193900000002</v>
      </c>
    </row>
    <row r="33" spans="1:2" x14ac:dyDescent="0.25">
      <c r="A33" s="29" t="s">
        <v>67</v>
      </c>
      <c r="B33" s="31">
        <v>8.2598903119999996</v>
      </c>
    </row>
    <row r="34" spans="1:2" x14ac:dyDescent="0.25">
      <c r="A34" s="29" t="s">
        <v>47</v>
      </c>
      <c r="B34" s="31">
        <v>8.8210885710000007</v>
      </c>
    </row>
    <row r="35" spans="1:2" x14ac:dyDescent="0.25">
      <c r="A35" s="29" t="s">
        <v>49</v>
      </c>
      <c r="B35" s="31">
        <v>9.9782107189999998</v>
      </c>
    </row>
    <row r="36" spans="1:2" x14ac:dyDescent="0.25">
      <c r="A36" s="29" t="s">
        <v>50</v>
      </c>
      <c r="B36" s="31">
        <v>12.57938847</v>
      </c>
    </row>
    <row r="37" spans="1:2" x14ac:dyDescent="0.25">
      <c r="A37" s="29" t="s">
        <v>73</v>
      </c>
      <c r="B37" s="31">
        <v>13.654034729999999</v>
      </c>
    </row>
    <row r="38" spans="1:2" x14ac:dyDescent="0.25">
      <c r="A38" s="29" t="s">
        <v>72</v>
      </c>
      <c r="B38" s="31">
        <v>16.150916819999999</v>
      </c>
    </row>
  </sheetData>
  <pageMargins left="0.7" right="0.7" top="0.75" bottom="0.75" header="0.3" footer="0.3"/>
  <pageSetup paperSize="9" orientation="portrait" horizontalDpi="300" verticalDpi="30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C19"/>
  <sheetViews>
    <sheetView workbookViewId="0">
      <selection activeCell="A2" sqref="A2"/>
    </sheetView>
  </sheetViews>
  <sheetFormatPr baseColWidth="10" defaultColWidth="9.140625" defaultRowHeight="15" x14ac:dyDescent="0.25"/>
  <cols>
    <col min="1" max="16384" width="9.140625" style="29"/>
  </cols>
  <sheetData>
    <row r="1" spans="1:3" x14ac:dyDescent="0.25">
      <c r="A1" s="29" t="s">
        <v>503</v>
      </c>
    </row>
    <row r="2" spans="1:3" x14ac:dyDescent="0.25">
      <c r="A2" s="29" t="s">
        <v>397</v>
      </c>
    </row>
    <row r="5" spans="1:3" x14ac:dyDescent="0.25">
      <c r="A5" s="29" t="s">
        <v>398</v>
      </c>
      <c r="B5" s="29" t="s">
        <v>399</v>
      </c>
    </row>
    <row r="6" spans="1:3" x14ac:dyDescent="0.25">
      <c r="A6" s="29" t="s">
        <v>328</v>
      </c>
      <c r="B6" s="32">
        <v>2402.2218170532501</v>
      </c>
      <c r="C6" s="32"/>
    </row>
    <row r="7" spans="1:3" x14ac:dyDescent="0.25">
      <c r="A7" s="29" t="s">
        <v>316</v>
      </c>
      <c r="B7" s="32">
        <v>2934.8220111723699</v>
      </c>
    </row>
    <row r="8" spans="1:3" x14ac:dyDescent="0.25">
      <c r="A8" s="29" t="s">
        <v>304</v>
      </c>
      <c r="B8" s="32">
        <v>3472.02205395583</v>
      </c>
    </row>
    <row r="9" spans="1:3" x14ac:dyDescent="0.25">
      <c r="A9" s="29" t="s">
        <v>292</v>
      </c>
      <c r="B9" s="32">
        <v>2302.3891141099198</v>
      </c>
    </row>
    <row r="10" spans="1:3" x14ac:dyDescent="0.25">
      <c r="A10" s="29" t="s">
        <v>280</v>
      </c>
      <c r="B10" s="32">
        <v>2225.8763699475398</v>
      </c>
    </row>
    <row r="11" spans="1:3" x14ac:dyDescent="0.25">
      <c r="A11" s="29" t="s">
        <v>268</v>
      </c>
      <c r="B11" s="32">
        <v>2800.5193322611799</v>
      </c>
    </row>
    <row r="12" spans="1:3" x14ac:dyDescent="0.25">
      <c r="A12" s="29" t="s">
        <v>256</v>
      </c>
      <c r="B12" s="32">
        <v>2279.5179272413502</v>
      </c>
    </row>
    <row r="13" spans="1:3" x14ac:dyDescent="0.25">
      <c r="A13" s="29" t="s">
        <v>244</v>
      </c>
      <c r="B13" s="32">
        <v>2535.1873905043199</v>
      </c>
    </row>
    <row r="14" spans="1:3" x14ac:dyDescent="0.25">
      <c r="A14" s="29" t="s">
        <v>232</v>
      </c>
      <c r="B14" s="32">
        <v>1571.1338021566801</v>
      </c>
    </row>
    <row r="15" spans="1:3" x14ac:dyDescent="0.25">
      <c r="A15" s="29" t="s">
        <v>220</v>
      </c>
      <c r="B15" s="32">
        <v>1981.2913872859301</v>
      </c>
    </row>
    <row r="16" spans="1:3" x14ac:dyDescent="0.25">
      <c r="A16" s="29" t="s">
        <v>208</v>
      </c>
      <c r="B16" s="32">
        <v>2184.1908896517102</v>
      </c>
    </row>
    <row r="17" spans="1:3" x14ac:dyDescent="0.25">
      <c r="A17" s="29" t="s">
        <v>196</v>
      </c>
      <c r="B17" s="32">
        <v>2481.9090202544699</v>
      </c>
    </row>
    <row r="18" spans="1:3" x14ac:dyDescent="0.25">
      <c r="A18" s="29" t="s">
        <v>184</v>
      </c>
      <c r="B18" s="32">
        <v>2348.8737803961099</v>
      </c>
    </row>
    <row r="19" spans="1:3" x14ac:dyDescent="0.25">
      <c r="A19" s="29" t="s">
        <v>172</v>
      </c>
      <c r="B19" s="32">
        <v>2714.6782818890201</v>
      </c>
      <c r="C19" s="33">
        <f>B19/B18-1</f>
        <v>0.155736125349069</v>
      </c>
    </row>
  </sheetData>
  <pageMargins left="0.7" right="0.7" top="0.75" bottom="0.75" header="0.3" footer="0.3"/>
  <pageSetup paperSize="9" orientation="portrait" horizontalDpi="300" verticalDpi="30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F79"/>
  <sheetViews>
    <sheetView workbookViewId="0">
      <selection activeCell="A2" sqref="A2"/>
    </sheetView>
  </sheetViews>
  <sheetFormatPr baseColWidth="10" defaultColWidth="9.140625" defaultRowHeight="15" x14ac:dyDescent="0.25"/>
  <cols>
    <col min="1" max="16384" width="9.140625" style="29"/>
  </cols>
  <sheetData>
    <row r="1" spans="1:5" x14ac:dyDescent="0.25">
      <c r="A1" s="29" t="s">
        <v>504</v>
      </c>
    </row>
    <row r="2" spans="1:5" x14ac:dyDescent="0.25">
      <c r="A2" s="29" t="s">
        <v>397</v>
      </c>
    </row>
    <row r="5" spans="1:5" x14ac:dyDescent="0.25">
      <c r="A5" s="29" t="s">
        <v>95</v>
      </c>
      <c r="B5" s="29" t="s">
        <v>367</v>
      </c>
      <c r="C5" s="29" t="s">
        <v>399</v>
      </c>
      <c r="D5" s="29" t="s">
        <v>400</v>
      </c>
    </row>
    <row r="6" spans="1:5" x14ac:dyDescent="0.25">
      <c r="A6" s="29" t="s">
        <v>368</v>
      </c>
      <c r="B6" s="29" t="s">
        <v>369</v>
      </c>
      <c r="C6" s="32">
        <v>1852</v>
      </c>
      <c r="D6" s="32">
        <v>2650</v>
      </c>
      <c r="E6" s="32"/>
    </row>
    <row r="7" spans="1:5" x14ac:dyDescent="0.25">
      <c r="A7" s="29" t="s">
        <v>370</v>
      </c>
      <c r="B7" s="29" t="s">
        <v>371</v>
      </c>
      <c r="C7" s="32">
        <v>2535</v>
      </c>
      <c r="D7" s="32">
        <v>2672</v>
      </c>
    </row>
    <row r="8" spans="1:5" x14ac:dyDescent="0.25">
      <c r="A8" s="29" t="s">
        <v>370</v>
      </c>
      <c r="B8" s="29" t="s">
        <v>372</v>
      </c>
      <c r="C8" s="32">
        <v>2213</v>
      </c>
      <c r="D8" s="32">
        <v>2680</v>
      </c>
    </row>
    <row r="9" spans="1:5" x14ac:dyDescent="0.25">
      <c r="A9" s="29" t="s">
        <v>370</v>
      </c>
      <c r="B9" s="29" t="s">
        <v>373</v>
      </c>
      <c r="C9" s="32">
        <v>2416</v>
      </c>
      <c r="D9" s="32">
        <v>2721</v>
      </c>
    </row>
    <row r="10" spans="1:5" x14ac:dyDescent="0.25">
      <c r="A10" s="29" t="s">
        <v>370</v>
      </c>
      <c r="B10" s="29" t="s">
        <v>374</v>
      </c>
      <c r="C10" s="32">
        <v>2326</v>
      </c>
      <c r="D10" s="32">
        <v>2676</v>
      </c>
    </row>
    <row r="11" spans="1:5" x14ac:dyDescent="0.25">
      <c r="A11" s="29" t="s">
        <v>370</v>
      </c>
      <c r="B11" s="29" t="s">
        <v>375</v>
      </c>
      <c r="C11" s="32">
        <v>2874</v>
      </c>
      <c r="D11" s="32">
        <v>2682</v>
      </c>
    </row>
    <row r="12" spans="1:5" x14ac:dyDescent="0.25">
      <c r="A12" s="29" t="s">
        <v>370</v>
      </c>
      <c r="B12" s="29" t="s">
        <v>376</v>
      </c>
      <c r="C12" s="32">
        <v>2528</v>
      </c>
      <c r="D12" s="32">
        <v>2614</v>
      </c>
    </row>
    <row r="13" spans="1:5" x14ac:dyDescent="0.25">
      <c r="A13" s="29" t="s">
        <v>370</v>
      </c>
      <c r="B13" s="29" t="s">
        <v>377</v>
      </c>
      <c r="C13" s="32">
        <v>2304</v>
      </c>
      <c r="D13" s="32">
        <v>2529</v>
      </c>
    </row>
    <row r="14" spans="1:5" x14ac:dyDescent="0.25">
      <c r="A14" s="29" t="s">
        <v>370</v>
      </c>
      <c r="B14" s="29" t="s">
        <v>378</v>
      </c>
      <c r="C14" s="32">
        <v>2473</v>
      </c>
      <c r="D14" s="32">
        <v>2505</v>
      </c>
    </row>
    <row r="15" spans="1:5" x14ac:dyDescent="0.25">
      <c r="A15" s="29" t="s">
        <v>370</v>
      </c>
      <c r="B15" s="29" t="s">
        <v>379</v>
      </c>
      <c r="C15" s="32">
        <v>2170</v>
      </c>
      <c r="D15" s="32">
        <v>2457</v>
      </c>
    </row>
    <row r="16" spans="1:5" x14ac:dyDescent="0.25">
      <c r="A16" s="29" t="s">
        <v>370</v>
      </c>
      <c r="B16" s="29" t="s">
        <v>380</v>
      </c>
      <c r="C16" s="32">
        <v>2214</v>
      </c>
      <c r="D16" s="32">
        <v>2396</v>
      </c>
    </row>
    <row r="17" spans="1:4" x14ac:dyDescent="0.25">
      <c r="A17" s="29" t="s">
        <v>370</v>
      </c>
      <c r="B17" s="29" t="s">
        <v>381</v>
      </c>
      <c r="C17" s="32">
        <v>2169</v>
      </c>
      <c r="D17" s="32">
        <v>2339</v>
      </c>
    </row>
    <row r="18" spans="1:4" x14ac:dyDescent="0.25">
      <c r="A18" s="29" t="s">
        <v>382</v>
      </c>
      <c r="B18" s="29" t="s">
        <v>369</v>
      </c>
      <c r="C18" s="32">
        <v>1531</v>
      </c>
      <c r="D18" s="32">
        <v>2313</v>
      </c>
    </row>
    <row r="19" spans="1:4" x14ac:dyDescent="0.25">
      <c r="A19" s="29" t="s">
        <v>370</v>
      </c>
      <c r="B19" s="29" t="s">
        <v>371</v>
      </c>
      <c r="C19" s="32">
        <v>1571</v>
      </c>
      <c r="D19" s="32">
        <v>2232</v>
      </c>
    </row>
    <row r="20" spans="1:4" x14ac:dyDescent="0.25">
      <c r="A20" s="29" t="s">
        <v>370</v>
      </c>
      <c r="B20" s="29" t="s">
        <v>372</v>
      </c>
      <c r="C20" s="32">
        <v>1857</v>
      </c>
      <c r="D20" s="32">
        <v>2203</v>
      </c>
    </row>
    <row r="21" spans="1:4" x14ac:dyDescent="0.25">
      <c r="A21" s="29" t="s">
        <v>370</v>
      </c>
      <c r="B21" s="29" t="s">
        <v>373</v>
      </c>
      <c r="C21" s="32">
        <v>1713</v>
      </c>
      <c r="D21" s="32">
        <v>2144</v>
      </c>
    </row>
    <row r="22" spans="1:4" x14ac:dyDescent="0.25">
      <c r="A22" s="29" t="s">
        <v>370</v>
      </c>
      <c r="B22" s="29" t="s">
        <v>374</v>
      </c>
      <c r="C22" s="32">
        <v>2194</v>
      </c>
      <c r="D22" s="32">
        <v>2133</v>
      </c>
    </row>
    <row r="23" spans="1:4" x14ac:dyDescent="0.25">
      <c r="A23" s="29" t="s">
        <v>370</v>
      </c>
      <c r="B23" s="29" t="s">
        <v>375</v>
      </c>
      <c r="C23" s="32">
        <v>2340</v>
      </c>
      <c r="D23" s="32">
        <v>2089</v>
      </c>
    </row>
    <row r="24" spans="1:4" x14ac:dyDescent="0.25">
      <c r="A24" s="29" t="s">
        <v>370</v>
      </c>
      <c r="B24" s="29" t="s">
        <v>376</v>
      </c>
      <c r="C24" s="32">
        <v>2089</v>
      </c>
      <c r="D24" s="32">
        <v>2052</v>
      </c>
    </row>
    <row r="25" spans="1:4" x14ac:dyDescent="0.25">
      <c r="A25" s="29" t="s">
        <v>370</v>
      </c>
      <c r="B25" s="29" t="s">
        <v>377</v>
      </c>
      <c r="C25" s="32">
        <v>1969</v>
      </c>
      <c r="D25" s="32">
        <v>2024</v>
      </c>
    </row>
    <row r="26" spans="1:4" x14ac:dyDescent="0.25">
      <c r="A26" s="29" t="s">
        <v>370</v>
      </c>
      <c r="B26" s="29" t="s">
        <v>378</v>
      </c>
      <c r="C26" s="32">
        <v>1849</v>
      </c>
      <c r="D26" s="32">
        <v>1972</v>
      </c>
    </row>
    <row r="27" spans="1:4" x14ac:dyDescent="0.25">
      <c r="A27" s="29" t="s">
        <v>370</v>
      </c>
      <c r="B27" s="29" t="s">
        <v>379</v>
      </c>
      <c r="C27" s="32">
        <v>2187</v>
      </c>
      <c r="D27" s="32">
        <v>1974</v>
      </c>
    </row>
    <row r="28" spans="1:4" x14ac:dyDescent="0.25">
      <c r="A28" s="29" t="s">
        <v>370</v>
      </c>
      <c r="B28" s="29" t="s">
        <v>380</v>
      </c>
      <c r="C28" s="32">
        <v>2067</v>
      </c>
      <c r="D28" s="32">
        <v>1961</v>
      </c>
    </row>
    <row r="29" spans="1:4" x14ac:dyDescent="0.25">
      <c r="A29" s="29" t="s">
        <v>370</v>
      </c>
      <c r="B29" s="29" t="s">
        <v>381</v>
      </c>
      <c r="C29" s="32">
        <v>2372</v>
      </c>
      <c r="D29" s="32">
        <v>1978</v>
      </c>
    </row>
    <row r="30" spans="1:4" x14ac:dyDescent="0.25">
      <c r="A30" s="29" t="s">
        <v>383</v>
      </c>
      <c r="B30" s="29" t="s">
        <v>369</v>
      </c>
      <c r="C30" s="32">
        <v>2022</v>
      </c>
      <c r="D30" s="32">
        <v>2019</v>
      </c>
    </row>
    <row r="31" spans="1:4" x14ac:dyDescent="0.25">
      <c r="A31" s="29" t="s">
        <v>370</v>
      </c>
      <c r="B31" s="29" t="s">
        <v>371</v>
      </c>
      <c r="C31" s="32">
        <v>1981</v>
      </c>
      <c r="D31" s="32">
        <v>2053</v>
      </c>
    </row>
    <row r="32" spans="1:4" x14ac:dyDescent="0.25">
      <c r="A32" s="29" t="s">
        <v>370</v>
      </c>
      <c r="B32" s="29" t="s">
        <v>372</v>
      </c>
      <c r="C32" s="32">
        <v>2176</v>
      </c>
      <c r="D32" s="32">
        <v>2080</v>
      </c>
    </row>
    <row r="33" spans="1:4" x14ac:dyDescent="0.25">
      <c r="A33" s="29" t="s">
        <v>370</v>
      </c>
      <c r="B33" s="29" t="s">
        <v>373</v>
      </c>
      <c r="C33" s="32">
        <v>2455</v>
      </c>
      <c r="D33" s="32">
        <v>2142</v>
      </c>
    </row>
    <row r="34" spans="1:4" x14ac:dyDescent="0.25">
      <c r="A34" s="29" t="s">
        <v>370</v>
      </c>
      <c r="B34" s="29" t="s">
        <v>374</v>
      </c>
      <c r="C34" s="32">
        <v>2835</v>
      </c>
      <c r="D34" s="32">
        <v>2195</v>
      </c>
    </row>
    <row r="35" spans="1:4" x14ac:dyDescent="0.25">
      <c r="A35" s="29" t="s">
        <v>370</v>
      </c>
      <c r="B35" s="29" t="s">
        <v>375</v>
      </c>
      <c r="C35" s="32">
        <v>2845</v>
      </c>
      <c r="D35" s="32">
        <v>2237</v>
      </c>
    </row>
    <row r="36" spans="1:4" x14ac:dyDescent="0.25">
      <c r="A36" s="29" t="s">
        <v>370</v>
      </c>
      <c r="B36" s="29" t="s">
        <v>376</v>
      </c>
      <c r="C36" s="32">
        <v>2898</v>
      </c>
      <c r="D36" s="32">
        <v>2305</v>
      </c>
    </row>
    <row r="37" spans="1:4" x14ac:dyDescent="0.25">
      <c r="A37" s="29" t="s">
        <v>370</v>
      </c>
      <c r="B37" s="29" t="s">
        <v>377</v>
      </c>
      <c r="C37" s="32">
        <v>2813</v>
      </c>
      <c r="D37" s="32">
        <v>2375</v>
      </c>
    </row>
    <row r="38" spans="1:4" x14ac:dyDescent="0.25">
      <c r="A38" s="29" t="s">
        <v>370</v>
      </c>
      <c r="B38" s="29" t="s">
        <v>378</v>
      </c>
      <c r="C38" s="32">
        <v>3143</v>
      </c>
      <c r="D38" s="32">
        <v>2483</v>
      </c>
    </row>
    <row r="39" spans="1:4" x14ac:dyDescent="0.25">
      <c r="A39" s="29" t="s">
        <v>370</v>
      </c>
      <c r="B39" s="29" t="s">
        <v>379</v>
      </c>
      <c r="C39" s="32">
        <v>2193</v>
      </c>
      <c r="D39" s="32">
        <v>2483</v>
      </c>
    </row>
    <row r="40" spans="1:4" x14ac:dyDescent="0.25">
      <c r="A40" s="29" t="s">
        <v>370</v>
      </c>
      <c r="B40" s="29" t="s">
        <v>380</v>
      </c>
      <c r="C40" s="32">
        <v>2310</v>
      </c>
      <c r="D40" s="32">
        <v>2504</v>
      </c>
    </row>
    <row r="41" spans="1:4" x14ac:dyDescent="0.25">
      <c r="A41" s="29" t="s">
        <v>370</v>
      </c>
      <c r="B41" s="29" t="s">
        <v>381</v>
      </c>
      <c r="C41" s="32">
        <v>2409</v>
      </c>
      <c r="D41" s="32">
        <v>2507</v>
      </c>
    </row>
    <row r="42" spans="1:4" x14ac:dyDescent="0.25">
      <c r="A42" s="29" t="s">
        <v>384</v>
      </c>
      <c r="B42" s="29" t="s">
        <v>369</v>
      </c>
      <c r="C42" s="32">
        <v>2258</v>
      </c>
      <c r="D42" s="32">
        <v>2527</v>
      </c>
    </row>
    <row r="43" spans="1:4" x14ac:dyDescent="0.25">
      <c r="A43" s="29" t="s">
        <v>370</v>
      </c>
      <c r="B43" s="29" t="s">
        <v>371</v>
      </c>
      <c r="C43" s="32">
        <v>2184</v>
      </c>
      <c r="D43" s="32">
        <v>2543</v>
      </c>
    </row>
    <row r="44" spans="1:4" x14ac:dyDescent="0.25">
      <c r="A44" s="29" t="s">
        <v>370</v>
      </c>
      <c r="B44" s="29" t="s">
        <v>372</v>
      </c>
      <c r="C44" s="32">
        <v>2214</v>
      </c>
      <c r="D44" s="32">
        <v>2547</v>
      </c>
    </row>
    <row r="45" spans="1:4" x14ac:dyDescent="0.25">
      <c r="A45" s="29" t="s">
        <v>370</v>
      </c>
      <c r="B45" s="29" t="s">
        <v>373</v>
      </c>
      <c r="C45" s="32">
        <v>2298</v>
      </c>
      <c r="D45" s="32">
        <v>2534</v>
      </c>
    </row>
    <row r="46" spans="1:4" x14ac:dyDescent="0.25">
      <c r="A46" s="29" t="s">
        <v>370</v>
      </c>
      <c r="B46" s="29" t="s">
        <v>374</v>
      </c>
      <c r="C46" s="32">
        <v>2499</v>
      </c>
      <c r="D46" s="32">
        <v>2505</v>
      </c>
    </row>
    <row r="47" spans="1:4" x14ac:dyDescent="0.25">
      <c r="A47" s="29" t="s">
        <v>370</v>
      </c>
      <c r="B47" s="29" t="s">
        <v>375</v>
      </c>
      <c r="C47" s="32">
        <v>2194</v>
      </c>
      <c r="D47" s="32">
        <v>2451</v>
      </c>
    </row>
    <row r="48" spans="1:4" x14ac:dyDescent="0.25">
      <c r="A48" s="29" t="s">
        <v>370</v>
      </c>
      <c r="B48" s="29" t="s">
        <v>376</v>
      </c>
      <c r="C48" s="32">
        <v>2161</v>
      </c>
      <c r="D48" s="32">
        <v>2390</v>
      </c>
    </row>
    <row r="49" spans="1:4" x14ac:dyDescent="0.25">
      <c r="A49" s="29" t="s">
        <v>370</v>
      </c>
      <c r="B49" s="29" t="s">
        <v>377</v>
      </c>
      <c r="C49" s="32">
        <v>2793</v>
      </c>
      <c r="D49" s="32">
        <v>2388</v>
      </c>
    </row>
    <row r="50" spans="1:4" x14ac:dyDescent="0.25">
      <c r="A50" s="29" t="s">
        <v>370</v>
      </c>
      <c r="B50" s="29" t="s">
        <v>378</v>
      </c>
      <c r="C50" s="32">
        <v>2740</v>
      </c>
      <c r="D50" s="32">
        <v>2355</v>
      </c>
    </row>
    <row r="51" spans="1:4" x14ac:dyDescent="0.25">
      <c r="A51" s="29" t="s">
        <v>370</v>
      </c>
      <c r="B51" s="29" t="s">
        <v>379</v>
      </c>
      <c r="C51" s="32">
        <v>2500</v>
      </c>
      <c r="D51" s="32">
        <v>2380</v>
      </c>
    </row>
    <row r="52" spans="1:4" x14ac:dyDescent="0.25">
      <c r="A52" s="29" t="s">
        <v>370</v>
      </c>
      <c r="B52" s="29" t="s">
        <v>380</v>
      </c>
      <c r="C52" s="32">
        <v>2427</v>
      </c>
      <c r="D52" s="32">
        <v>2390</v>
      </c>
    </row>
    <row r="53" spans="1:4" x14ac:dyDescent="0.25">
      <c r="A53" s="29" t="s">
        <v>370</v>
      </c>
      <c r="B53" s="29" t="s">
        <v>381</v>
      </c>
      <c r="C53" s="32">
        <v>2529</v>
      </c>
      <c r="D53" s="32">
        <v>2400</v>
      </c>
    </row>
    <row r="54" spans="1:4" x14ac:dyDescent="0.25">
      <c r="A54" s="29" t="s">
        <v>385</v>
      </c>
      <c r="B54" s="29" t="s">
        <v>369</v>
      </c>
      <c r="C54" s="32">
        <v>2137</v>
      </c>
      <c r="D54" s="32">
        <v>2390</v>
      </c>
    </row>
    <row r="55" spans="1:4" x14ac:dyDescent="0.25">
      <c r="A55" s="29" t="s">
        <v>370</v>
      </c>
      <c r="B55" s="29" t="s">
        <v>371</v>
      </c>
      <c r="C55" s="32">
        <v>2482</v>
      </c>
      <c r="D55" s="32">
        <v>2414</v>
      </c>
    </row>
    <row r="56" spans="1:4" x14ac:dyDescent="0.25">
      <c r="A56" s="29" t="s">
        <v>370</v>
      </c>
      <c r="B56" s="29" t="s">
        <v>372</v>
      </c>
      <c r="C56" s="32">
        <v>2328</v>
      </c>
      <c r="D56" s="32">
        <v>2424</v>
      </c>
    </row>
    <row r="57" spans="1:4" x14ac:dyDescent="0.25">
      <c r="A57" s="29" t="s">
        <v>370</v>
      </c>
      <c r="B57" s="29" t="s">
        <v>373</v>
      </c>
      <c r="C57" s="32">
        <v>2375</v>
      </c>
      <c r="D57" s="32">
        <v>2430</v>
      </c>
    </row>
    <row r="58" spans="1:4" x14ac:dyDescent="0.25">
      <c r="A58" s="29" t="s">
        <v>370</v>
      </c>
      <c r="B58" s="29" t="s">
        <v>374</v>
      </c>
      <c r="C58" s="32">
        <v>2877</v>
      </c>
      <c r="D58" s="32">
        <v>2462</v>
      </c>
    </row>
    <row r="59" spans="1:4" x14ac:dyDescent="0.25">
      <c r="A59" s="29" t="s">
        <v>370</v>
      </c>
      <c r="B59" s="29" t="s">
        <v>375</v>
      </c>
      <c r="C59" s="32">
        <v>2676</v>
      </c>
      <c r="D59" s="32">
        <v>2502</v>
      </c>
    </row>
    <row r="60" spans="1:4" x14ac:dyDescent="0.25">
      <c r="A60" s="29" t="s">
        <v>370</v>
      </c>
      <c r="B60" s="29" t="s">
        <v>376</v>
      </c>
      <c r="C60" s="32">
        <v>2437</v>
      </c>
      <c r="D60" s="32">
        <v>2525</v>
      </c>
    </row>
    <row r="61" spans="1:4" x14ac:dyDescent="0.25">
      <c r="A61" s="29" t="s">
        <v>370</v>
      </c>
      <c r="B61" s="29" t="s">
        <v>377</v>
      </c>
      <c r="C61" s="32">
        <v>2409</v>
      </c>
      <c r="D61" s="32">
        <v>2493</v>
      </c>
    </row>
    <row r="62" spans="1:4" x14ac:dyDescent="0.25">
      <c r="A62" s="29" t="s">
        <v>370</v>
      </c>
      <c r="B62" s="29" t="s">
        <v>378</v>
      </c>
      <c r="C62" s="32">
        <v>2495</v>
      </c>
      <c r="D62" s="32">
        <v>2473</v>
      </c>
    </row>
    <row r="63" spans="1:4" x14ac:dyDescent="0.25">
      <c r="A63" s="29" t="s">
        <v>370</v>
      </c>
      <c r="B63" s="29" t="s">
        <v>379</v>
      </c>
      <c r="C63" s="32">
        <v>2427</v>
      </c>
      <c r="D63" s="32">
        <v>2467</v>
      </c>
    </row>
    <row r="64" spans="1:4" x14ac:dyDescent="0.25">
      <c r="A64" s="29" t="s">
        <v>370</v>
      </c>
      <c r="B64" s="29" t="s">
        <v>380</v>
      </c>
      <c r="C64" s="32">
        <v>2762</v>
      </c>
      <c r="D64" s="32">
        <v>2494</v>
      </c>
    </row>
    <row r="65" spans="1:6" x14ac:dyDescent="0.25">
      <c r="A65" s="29" t="s">
        <v>370</v>
      </c>
      <c r="B65" s="29" t="s">
        <v>381</v>
      </c>
      <c r="C65" s="32">
        <v>2774</v>
      </c>
      <c r="D65" s="32">
        <v>2515</v>
      </c>
    </row>
    <row r="66" spans="1:6" x14ac:dyDescent="0.25">
      <c r="A66" s="29" t="s">
        <v>386</v>
      </c>
      <c r="B66" s="29" t="s">
        <v>369</v>
      </c>
      <c r="C66" s="32">
        <v>2544</v>
      </c>
      <c r="D66" s="32">
        <v>2549</v>
      </c>
    </row>
    <row r="67" spans="1:6" x14ac:dyDescent="0.25">
      <c r="A67" s="29" t="s">
        <v>370</v>
      </c>
      <c r="B67" s="29" t="s">
        <v>371</v>
      </c>
      <c r="C67" s="32">
        <v>2349</v>
      </c>
      <c r="D67" s="32">
        <v>2538</v>
      </c>
    </row>
    <row r="68" spans="1:6" x14ac:dyDescent="0.25">
      <c r="A68" s="29" t="s">
        <v>370</v>
      </c>
      <c r="B68" s="29" t="s">
        <v>372</v>
      </c>
      <c r="C68" s="32">
        <v>2412</v>
      </c>
      <c r="D68" s="32">
        <v>2545</v>
      </c>
    </row>
    <row r="69" spans="1:6" x14ac:dyDescent="0.25">
      <c r="A69" s="29" t="s">
        <v>370</v>
      </c>
      <c r="B69" s="29" t="s">
        <v>373</v>
      </c>
      <c r="C69" s="32">
        <v>2356</v>
      </c>
      <c r="D69" s="32">
        <v>2543</v>
      </c>
    </row>
    <row r="70" spans="1:6" x14ac:dyDescent="0.25">
      <c r="A70" s="29" t="s">
        <v>370</v>
      </c>
      <c r="B70" s="29" t="s">
        <v>374</v>
      </c>
      <c r="C70" s="32">
        <v>2497</v>
      </c>
      <c r="D70" s="32">
        <v>2511</v>
      </c>
    </row>
    <row r="71" spans="1:6" x14ac:dyDescent="0.25">
      <c r="A71" s="29" t="s">
        <v>370</v>
      </c>
      <c r="B71" s="29" t="s">
        <v>375</v>
      </c>
      <c r="C71" s="32">
        <v>2607</v>
      </c>
      <c r="D71" s="32">
        <v>2506</v>
      </c>
    </row>
    <row r="72" spans="1:6" x14ac:dyDescent="0.25">
      <c r="A72" s="29" t="s">
        <v>370</v>
      </c>
      <c r="B72" s="29" t="s">
        <v>376</v>
      </c>
      <c r="C72" s="32">
        <v>2881</v>
      </c>
      <c r="D72" s="32">
        <v>2543</v>
      </c>
    </row>
    <row r="73" spans="1:6" x14ac:dyDescent="0.25">
      <c r="A73" s="29" t="s">
        <v>370</v>
      </c>
      <c r="B73" s="29" t="s">
        <v>377</v>
      </c>
      <c r="C73" s="32">
        <v>3200</v>
      </c>
      <c r="D73" s="32">
        <v>2609</v>
      </c>
    </row>
    <row r="74" spans="1:6" x14ac:dyDescent="0.25">
      <c r="A74" s="29" t="s">
        <v>370</v>
      </c>
      <c r="B74" s="29" t="s">
        <v>378</v>
      </c>
      <c r="C74" s="32">
        <v>2646</v>
      </c>
      <c r="D74" s="32">
        <v>2621</v>
      </c>
    </row>
    <row r="75" spans="1:6" x14ac:dyDescent="0.25">
      <c r="A75" s="29" t="s">
        <v>370</v>
      </c>
      <c r="B75" s="29" t="s">
        <v>379</v>
      </c>
      <c r="C75" s="32">
        <v>3115</v>
      </c>
      <c r="D75" s="32">
        <v>2678</v>
      </c>
    </row>
    <row r="76" spans="1:6" x14ac:dyDescent="0.25">
      <c r="A76" s="29" t="s">
        <v>370</v>
      </c>
      <c r="B76" s="29" t="s">
        <v>380</v>
      </c>
      <c r="C76" s="32">
        <v>2891</v>
      </c>
      <c r="D76" s="32">
        <v>2689</v>
      </c>
    </row>
    <row r="77" spans="1:6" x14ac:dyDescent="0.25">
      <c r="A77" s="29" t="s">
        <v>370</v>
      </c>
      <c r="B77" s="29" t="s">
        <v>381</v>
      </c>
      <c r="C77" s="32">
        <v>3828</v>
      </c>
      <c r="D77" s="32">
        <v>2777</v>
      </c>
    </row>
    <row r="78" spans="1:6" x14ac:dyDescent="0.25">
      <c r="A78" s="29" t="s">
        <v>387</v>
      </c>
      <c r="B78" s="29" t="s">
        <v>369</v>
      </c>
      <c r="C78" s="32">
        <v>2871</v>
      </c>
      <c r="D78" s="32">
        <v>2804</v>
      </c>
    </row>
    <row r="79" spans="1:6" x14ac:dyDescent="0.25">
      <c r="A79" s="29" t="s">
        <v>370</v>
      </c>
      <c r="B79" s="29" t="s">
        <v>371</v>
      </c>
      <c r="C79" s="32">
        <v>2715</v>
      </c>
      <c r="D79" s="32">
        <v>2835</v>
      </c>
      <c r="E79" s="33">
        <f>C79/C78-1</f>
        <v>-5.4336468129571602E-2</v>
      </c>
      <c r="F79" s="33">
        <f>C79/C67-1</f>
        <v>0.15581098339719035</v>
      </c>
    </row>
  </sheetData>
  <pageMargins left="0.7" right="0.7" top="0.75" bottom="0.75" header="0.3" footer="0.3"/>
  <pageSetup paperSize="9" orientation="portrait" horizontalDpi="300" verticalDpi="30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D79"/>
  <sheetViews>
    <sheetView workbookViewId="0">
      <selection activeCell="A2" sqref="A2"/>
    </sheetView>
  </sheetViews>
  <sheetFormatPr baseColWidth="10" defaultColWidth="9.140625" defaultRowHeight="15" x14ac:dyDescent="0.25"/>
  <cols>
    <col min="1" max="16384" width="9.140625" style="29"/>
  </cols>
  <sheetData>
    <row r="1" spans="1:4" x14ac:dyDescent="0.25">
      <c r="A1" s="29" t="s">
        <v>505</v>
      </c>
    </row>
    <row r="2" spans="1:4" x14ac:dyDescent="0.25">
      <c r="A2" s="29" t="s">
        <v>397</v>
      </c>
    </row>
    <row r="5" spans="1:4" x14ac:dyDescent="0.25">
      <c r="A5" s="29" t="s">
        <v>95</v>
      </c>
      <c r="B5" s="29" t="s">
        <v>367</v>
      </c>
      <c r="C5" s="29" t="s">
        <v>388</v>
      </c>
      <c r="D5" s="29" t="s">
        <v>401</v>
      </c>
    </row>
    <row r="6" spans="1:4" x14ac:dyDescent="0.25">
      <c r="A6" s="29" t="s">
        <v>368</v>
      </c>
      <c r="B6" s="29" t="s">
        <v>369</v>
      </c>
      <c r="C6" s="31">
        <v>-0.9</v>
      </c>
      <c r="D6" s="31">
        <v>3</v>
      </c>
    </row>
    <row r="7" spans="1:4" x14ac:dyDescent="0.25">
      <c r="A7" s="29" t="s">
        <v>370</v>
      </c>
      <c r="B7" s="29" t="s">
        <v>371</v>
      </c>
      <c r="C7" s="31">
        <v>1.5</v>
      </c>
      <c r="D7" s="31">
        <v>2.4</v>
      </c>
    </row>
    <row r="8" spans="1:4" x14ac:dyDescent="0.25">
      <c r="A8" s="29" t="s">
        <v>370</v>
      </c>
      <c r="B8" s="29" t="s">
        <v>372</v>
      </c>
      <c r="C8" s="31">
        <v>2.5</v>
      </c>
      <c r="D8" s="31">
        <v>2</v>
      </c>
    </row>
    <row r="9" spans="1:4" x14ac:dyDescent="0.25">
      <c r="A9" s="29" t="s">
        <v>370</v>
      </c>
      <c r="B9" s="29" t="s">
        <v>373</v>
      </c>
      <c r="C9" s="31">
        <v>6.3</v>
      </c>
      <c r="D9" s="31">
        <v>2.1</v>
      </c>
    </row>
    <row r="10" spans="1:4" x14ac:dyDescent="0.25">
      <c r="A10" s="29" t="s">
        <v>370</v>
      </c>
      <c r="B10" s="29" t="s">
        <v>374</v>
      </c>
      <c r="C10" s="31">
        <v>3.6</v>
      </c>
      <c r="D10" s="31">
        <v>2.1</v>
      </c>
    </row>
    <row r="11" spans="1:4" x14ac:dyDescent="0.25">
      <c r="A11" s="29" t="s">
        <v>370</v>
      </c>
      <c r="B11" s="29" t="s">
        <v>375</v>
      </c>
      <c r="C11" s="31">
        <v>3.5</v>
      </c>
      <c r="D11" s="31">
        <v>2.1</v>
      </c>
    </row>
    <row r="12" spans="1:4" x14ac:dyDescent="0.25">
      <c r="A12" s="29" t="s">
        <v>370</v>
      </c>
      <c r="B12" s="29" t="s">
        <v>376</v>
      </c>
      <c r="C12" s="31">
        <v>-0.5</v>
      </c>
      <c r="D12" s="31">
        <v>1.9</v>
      </c>
    </row>
    <row r="13" spans="1:4" x14ac:dyDescent="0.25">
      <c r="A13" s="29" t="s">
        <v>370</v>
      </c>
      <c r="B13" s="29" t="s">
        <v>377</v>
      </c>
      <c r="C13" s="31">
        <v>-5.8</v>
      </c>
      <c r="D13" s="31">
        <v>1.1000000000000001</v>
      </c>
    </row>
    <row r="14" spans="1:4" x14ac:dyDescent="0.25">
      <c r="A14" s="29" t="s">
        <v>370</v>
      </c>
      <c r="B14" s="29" t="s">
        <v>378</v>
      </c>
      <c r="C14" s="31">
        <v>-6.4</v>
      </c>
      <c r="D14" s="31">
        <v>0.4</v>
      </c>
    </row>
    <row r="15" spans="1:4" x14ac:dyDescent="0.25">
      <c r="A15" s="29" t="s">
        <v>370</v>
      </c>
      <c r="B15" s="29" t="s">
        <v>379</v>
      </c>
      <c r="C15" s="31">
        <v>-8.1999999999999993</v>
      </c>
      <c r="D15" s="31">
        <v>-0.4</v>
      </c>
    </row>
    <row r="16" spans="1:4" x14ac:dyDescent="0.25">
      <c r="A16" s="29" t="s">
        <v>370</v>
      </c>
      <c r="B16" s="29" t="s">
        <v>380</v>
      </c>
      <c r="C16" s="31">
        <v>-10.3</v>
      </c>
      <c r="D16" s="31">
        <v>-1.2</v>
      </c>
    </row>
    <row r="17" spans="1:4" x14ac:dyDescent="0.25">
      <c r="A17" s="29" t="s">
        <v>370</v>
      </c>
      <c r="B17" s="29" t="s">
        <v>381</v>
      </c>
      <c r="C17" s="31">
        <v>-12.9</v>
      </c>
      <c r="D17" s="31">
        <v>-2.2999999999999998</v>
      </c>
    </row>
    <row r="18" spans="1:4" x14ac:dyDescent="0.25">
      <c r="A18" s="29" t="s">
        <v>382</v>
      </c>
      <c r="B18" s="29" t="s">
        <v>369</v>
      </c>
      <c r="C18" s="31">
        <v>-12.7</v>
      </c>
      <c r="D18" s="31">
        <v>-3.3</v>
      </c>
    </row>
    <row r="19" spans="1:4" x14ac:dyDescent="0.25">
      <c r="A19" s="29" t="s">
        <v>370</v>
      </c>
      <c r="B19" s="29" t="s">
        <v>371</v>
      </c>
      <c r="C19" s="31">
        <v>-16.399999999999999</v>
      </c>
      <c r="D19" s="31">
        <v>-4.8</v>
      </c>
    </row>
    <row r="20" spans="1:4" x14ac:dyDescent="0.25">
      <c r="A20" s="29" t="s">
        <v>370</v>
      </c>
      <c r="B20" s="29" t="s">
        <v>372</v>
      </c>
      <c r="C20" s="31">
        <v>-17.8</v>
      </c>
      <c r="D20" s="31">
        <v>-6.5</v>
      </c>
    </row>
    <row r="21" spans="1:4" x14ac:dyDescent="0.25">
      <c r="A21" s="29" t="s">
        <v>370</v>
      </c>
      <c r="B21" s="29" t="s">
        <v>373</v>
      </c>
      <c r="C21" s="31">
        <v>-21.2</v>
      </c>
      <c r="D21" s="31">
        <v>-8.8000000000000007</v>
      </c>
    </row>
    <row r="22" spans="1:4" x14ac:dyDescent="0.25">
      <c r="A22" s="29" t="s">
        <v>370</v>
      </c>
      <c r="B22" s="29" t="s">
        <v>374</v>
      </c>
      <c r="C22" s="31">
        <v>-20.3</v>
      </c>
      <c r="D22" s="31">
        <v>-10.8</v>
      </c>
    </row>
    <row r="23" spans="1:4" x14ac:dyDescent="0.25">
      <c r="A23" s="29" t="s">
        <v>370</v>
      </c>
      <c r="B23" s="29" t="s">
        <v>375</v>
      </c>
      <c r="C23" s="31">
        <v>-22.1</v>
      </c>
      <c r="D23" s="31">
        <v>-12.9</v>
      </c>
    </row>
    <row r="24" spans="1:4" x14ac:dyDescent="0.25">
      <c r="A24" s="29" t="s">
        <v>370</v>
      </c>
      <c r="B24" s="29" t="s">
        <v>376</v>
      </c>
      <c r="C24" s="31">
        <v>-21.5</v>
      </c>
      <c r="D24" s="31">
        <v>-14.6</v>
      </c>
    </row>
    <row r="25" spans="1:4" x14ac:dyDescent="0.25">
      <c r="A25" s="29" t="s">
        <v>370</v>
      </c>
      <c r="B25" s="29" t="s">
        <v>377</v>
      </c>
      <c r="C25" s="31">
        <v>-20</v>
      </c>
      <c r="D25" s="31">
        <v>-15.8</v>
      </c>
    </row>
    <row r="26" spans="1:4" x14ac:dyDescent="0.25">
      <c r="A26" s="29" t="s">
        <v>370</v>
      </c>
      <c r="B26" s="29" t="s">
        <v>378</v>
      </c>
      <c r="C26" s="31">
        <v>-21.3</v>
      </c>
      <c r="D26" s="31">
        <v>-17.100000000000001</v>
      </c>
    </row>
    <row r="27" spans="1:4" x14ac:dyDescent="0.25">
      <c r="A27" s="29" t="s">
        <v>370</v>
      </c>
      <c r="B27" s="29" t="s">
        <v>379</v>
      </c>
      <c r="C27" s="31">
        <v>-19.7</v>
      </c>
      <c r="D27" s="31">
        <v>-18</v>
      </c>
    </row>
    <row r="28" spans="1:4" x14ac:dyDescent="0.25">
      <c r="A28" s="29" t="s">
        <v>370</v>
      </c>
      <c r="B28" s="29" t="s">
        <v>380</v>
      </c>
      <c r="C28" s="31">
        <v>-18.2</v>
      </c>
      <c r="D28" s="31">
        <v>-18.7</v>
      </c>
    </row>
    <row r="29" spans="1:4" x14ac:dyDescent="0.25">
      <c r="A29" s="29" t="s">
        <v>370</v>
      </c>
      <c r="B29" s="29" t="s">
        <v>381</v>
      </c>
      <c r="C29" s="31">
        <v>-15.4</v>
      </c>
      <c r="D29" s="31">
        <v>-18.899999999999999</v>
      </c>
    </row>
    <row r="30" spans="1:4" x14ac:dyDescent="0.25">
      <c r="A30" s="29" t="s">
        <v>383</v>
      </c>
      <c r="B30" s="29" t="s">
        <v>369</v>
      </c>
      <c r="C30" s="31">
        <v>-12.7</v>
      </c>
      <c r="D30" s="31">
        <v>-18.899999999999999</v>
      </c>
    </row>
    <row r="31" spans="1:4" x14ac:dyDescent="0.25">
      <c r="A31" s="29" t="s">
        <v>370</v>
      </c>
      <c r="B31" s="29" t="s">
        <v>371</v>
      </c>
      <c r="C31" s="31">
        <v>-8</v>
      </c>
      <c r="D31" s="31">
        <v>-18.2</v>
      </c>
    </row>
    <row r="32" spans="1:4" x14ac:dyDescent="0.25">
      <c r="A32" s="29" t="s">
        <v>370</v>
      </c>
      <c r="B32" s="29" t="s">
        <v>372</v>
      </c>
      <c r="C32" s="31">
        <v>-5.6</v>
      </c>
      <c r="D32" s="31">
        <v>-17.2</v>
      </c>
    </row>
    <row r="33" spans="1:4" x14ac:dyDescent="0.25">
      <c r="A33" s="29" t="s">
        <v>370</v>
      </c>
      <c r="B33" s="29" t="s">
        <v>373</v>
      </c>
      <c r="C33" s="31">
        <v>-0.1</v>
      </c>
      <c r="D33" s="31">
        <v>-15.4</v>
      </c>
    </row>
    <row r="34" spans="1:4" x14ac:dyDescent="0.25">
      <c r="A34" s="29" t="s">
        <v>370</v>
      </c>
      <c r="B34" s="29" t="s">
        <v>374</v>
      </c>
      <c r="C34" s="31">
        <v>2.9</v>
      </c>
      <c r="D34" s="31">
        <v>-13.5</v>
      </c>
    </row>
    <row r="35" spans="1:4" x14ac:dyDescent="0.25">
      <c r="A35" s="29" t="s">
        <v>370</v>
      </c>
      <c r="B35" s="29" t="s">
        <v>375</v>
      </c>
      <c r="C35" s="31">
        <v>7.1</v>
      </c>
      <c r="D35" s="31">
        <v>-11</v>
      </c>
    </row>
    <row r="36" spans="1:4" x14ac:dyDescent="0.25">
      <c r="A36" s="29" t="s">
        <v>370</v>
      </c>
      <c r="B36" s="29" t="s">
        <v>376</v>
      </c>
      <c r="C36" s="31">
        <v>12.3</v>
      </c>
      <c r="D36" s="31">
        <v>-8.1999999999999993</v>
      </c>
    </row>
    <row r="37" spans="1:4" x14ac:dyDescent="0.25">
      <c r="A37" s="29" t="s">
        <v>370</v>
      </c>
      <c r="B37" s="29" t="s">
        <v>377</v>
      </c>
      <c r="C37" s="31">
        <v>17.3</v>
      </c>
      <c r="D37" s="31">
        <v>-5.0999999999999996</v>
      </c>
    </row>
    <row r="38" spans="1:4" x14ac:dyDescent="0.25">
      <c r="A38" s="29" t="s">
        <v>370</v>
      </c>
      <c r="B38" s="29" t="s">
        <v>378</v>
      </c>
      <c r="C38" s="31">
        <v>25.9</v>
      </c>
      <c r="D38" s="31">
        <v>-1.2</v>
      </c>
    </row>
    <row r="39" spans="1:4" x14ac:dyDescent="0.25">
      <c r="A39" s="29" t="s">
        <v>370</v>
      </c>
      <c r="B39" s="29" t="s">
        <v>379</v>
      </c>
      <c r="C39" s="31">
        <v>25.8</v>
      </c>
      <c r="D39" s="31">
        <v>2.6</v>
      </c>
    </row>
    <row r="40" spans="1:4" x14ac:dyDescent="0.25">
      <c r="A40" s="29" t="s">
        <v>370</v>
      </c>
      <c r="B40" s="29" t="s">
        <v>380</v>
      </c>
      <c r="C40" s="31">
        <v>27.7</v>
      </c>
      <c r="D40" s="31">
        <v>6.4</v>
      </c>
    </row>
    <row r="41" spans="1:4" x14ac:dyDescent="0.25">
      <c r="A41" s="29" t="s">
        <v>370</v>
      </c>
      <c r="B41" s="29" t="s">
        <v>381</v>
      </c>
      <c r="C41" s="31">
        <v>26.7</v>
      </c>
      <c r="D41" s="31">
        <v>9.9</v>
      </c>
    </row>
    <row r="42" spans="1:4" x14ac:dyDescent="0.25">
      <c r="A42" s="29" t="s">
        <v>384</v>
      </c>
      <c r="B42" s="29" t="s">
        <v>369</v>
      </c>
      <c r="C42" s="31">
        <v>25.1</v>
      </c>
      <c r="D42" s="31">
        <v>13.1</v>
      </c>
    </row>
    <row r="43" spans="1:4" x14ac:dyDescent="0.25">
      <c r="A43" s="29" t="s">
        <v>370</v>
      </c>
      <c r="B43" s="29" t="s">
        <v>371</v>
      </c>
      <c r="C43" s="31">
        <v>23.9</v>
      </c>
      <c r="D43" s="31">
        <v>15.8</v>
      </c>
    </row>
    <row r="44" spans="1:4" x14ac:dyDescent="0.25">
      <c r="A44" s="29" t="s">
        <v>370</v>
      </c>
      <c r="B44" s="29" t="s">
        <v>372</v>
      </c>
      <c r="C44" s="31">
        <v>22.4</v>
      </c>
      <c r="D44" s="31">
        <v>18.100000000000001</v>
      </c>
    </row>
    <row r="45" spans="1:4" x14ac:dyDescent="0.25">
      <c r="A45" s="29" t="s">
        <v>370</v>
      </c>
      <c r="B45" s="29" t="s">
        <v>373</v>
      </c>
      <c r="C45" s="31">
        <v>18.3</v>
      </c>
      <c r="D45" s="31">
        <v>19.600000000000001</v>
      </c>
    </row>
    <row r="46" spans="1:4" x14ac:dyDescent="0.25">
      <c r="A46" s="29" t="s">
        <v>370</v>
      </c>
      <c r="B46" s="29" t="s">
        <v>374</v>
      </c>
      <c r="C46" s="31">
        <v>14.1</v>
      </c>
      <c r="D46" s="31">
        <v>20.6</v>
      </c>
    </row>
    <row r="47" spans="1:4" x14ac:dyDescent="0.25">
      <c r="A47" s="29" t="s">
        <v>370</v>
      </c>
      <c r="B47" s="29" t="s">
        <v>375</v>
      </c>
      <c r="C47" s="31">
        <v>9.6</v>
      </c>
      <c r="D47" s="31">
        <v>20.8</v>
      </c>
    </row>
    <row r="48" spans="1:4" x14ac:dyDescent="0.25">
      <c r="A48" s="29" t="s">
        <v>370</v>
      </c>
      <c r="B48" s="29" t="s">
        <v>376</v>
      </c>
      <c r="C48" s="31">
        <v>3.7</v>
      </c>
      <c r="D48" s="31">
        <v>20</v>
      </c>
    </row>
    <row r="49" spans="1:4" x14ac:dyDescent="0.25">
      <c r="A49" s="29" t="s">
        <v>370</v>
      </c>
      <c r="B49" s="29" t="s">
        <v>377</v>
      </c>
      <c r="C49" s="31">
        <v>0.5</v>
      </c>
      <c r="D49" s="31">
        <v>18.600000000000001</v>
      </c>
    </row>
    <row r="50" spans="1:4" x14ac:dyDescent="0.25">
      <c r="A50" s="29" t="s">
        <v>370</v>
      </c>
      <c r="B50" s="29" t="s">
        <v>378</v>
      </c>
      <c r="C50" s="31">
        <v>-5.2</v>
      </c>
      <c r="D50" s="31">
        <v>16.100000000000001</v>
      </c>
    </row>
    <row r="51" spans="1:4" x14ac:dyDescent="0.25">
      <c r="A51" s="29" t="s">
        <v>370</v>
      </c>
      <c r="B51" s="29" t="s">
        <v>379</v>
      </c>
      <c r="C51" s="31">
        <v>-4.2</v>
      </c>
      <c r="D51" s="31">
        <v>13.6</v>
      </c>
    </row>
    <row r="52" spans="1:4" x14ac:dyDescent="0.25">
      <c r="A52" s="29" t="s">
        <v>370</v>
      </c>
      <c r="B52" s="29" t="s">
        <v>380</v>
      </c>
      <c r="C52" s="31">
        <v>-4.5999999999999996</v>
      </c>
      <c r="D52" s="31">
        <v>10.9</v>
      </c>
    </row>
    <row r="53" spans="1:4" x14ac:dyDescent="0.25">
      <c r="A53" s="29" t="s">
        <v>370</v>
      </c>
      <c r="B53" s="29" t="s">
        <v>381</v>
      </c>
      <c r="C53" s="31">
        <v>-4.3</v>
      </c>
      <c r="D53" s="31">
        <v>8.3000000000000007</v>
      </c>
    </row>
    <row r="54" spans="1:4" x14ac:dyDescent="0.25">
      <c r="A54" s="29" t="s">
        <v>385</v>
      </c>
      <c r="B54" s="29" t="s">
        <v>369</v>
      </c>
      <c r="C54" s="31">
        <v>-5.4</v>
      </c>
      <c r="D54" s="31">
        <v>5.7</v>
      </c>
    </row>
    <row r="55" spans="1:4" x14ac:dyDescent="0.25">
      <c r="A55" s="29" t="s">
        <v>370</v>
      </c>
      <c r="B55" s="29" t="s">
        <v>371</v>
      </c>
      <c r="C55" s="31">
        <v>-5.0999999999999996</v>
      </c>
      <c r="D55" s="31">
        <v>3.3</v>
      </c>
    </row>
    <row r="56" spans="1:4" x14ac:dyDescent="0.25">
      <c r="A56" s="29" t="s">
        <v>370</v>
      </c>
      <c r="B56" s="29" t="s">
        <v>372</v>
      </c>
      <c r="C56" s="31">
        <v>-4.8</v>
      </c>
      <c r="D56" s="31">
        <v>1.1000000000000001</v>
      </c>
    </row>
    <row r="57" spans="1:4" x14ac:dyDescent="0.25">
      <c r="A57" s="29" t="s">
        <v>370</v>
      </c>
      <c r="B57" s="29" t="s">
        <v>373</v>
      </c>
      <c r="C57" s="31">
        <v>-4.0999999999999996</v>
      </c>
      <c r="D57" s="31">
        <v>-0.8</v>
      </c>
    </row>
    <row r="58" spans="1:4" x14ac:dyDescent="0.25">
      <c r="A58" s="29" t="s">
        <v>370</v>
      </c>
      <c r="B58" s="29" t="s">
        <v>374</v>
      </c>
      <c r="C58" s="31">
        <v>-1.7</v>
      </c>
      <c r="D58" s="31">
        <v>-2.1</v>
      </c>
    </row>
    <row r="59" spans="1:4" x14ac:dyDescent="0.25">
      <c r="A59" s="29" t="s">
        <v>370</v>
      </c>
      <c r="B59" s="29" t="s">
        <v>375</v>
      </c>
      <c r="C59" s="31">
        <v>2.1</v>
      </c>
      <c r="D59" s="31">
        <v>-2.7</v>
      </c>
    </row>
    <row r="60" spans="1:4" x14ac:dyDescent="0.25">
      <c r="A60" s="29" t="s">
        <v>370</v>
      </c>
      <c r="B60" s="29" t="s">
        <v>376</v>
      </c>
      <c r="C60" s="31">
        <v>5.7</v>
      </c>
      <c r="D60" s="31">
        <v>-2.6</v>
      </c>
    </row>
    <row r="61" spans="1:4" x14ac:dyDescent="0.25">
      <c r="A61" s="29" t="s">
        <v>370</v>
      </c>
      <c r="B61" s="29" t="s">
        <v>377</v>
      </c>
      <c r="C61" s="31">
        <v>4.4000000000000004</v>
      </c>
      <c r="D61" s="31">
        <v>-2.2999999999999998</v>
      </c>
    </row>
    <row r="62" spans="1:4" x14ac:dyDescent="0.25">
      <c r="A62" s="29" t="s">
        <v>370</v>
      </c>
      <c r="B62" s="29" t="s">
        <v>378</v>
      </c>
      <c r="C62" s="31">
        <v>5</v>
      </c>
      <c r="D62" s="31">
        <v>-1.4</v>
      </c>
    </row>
    <row r="63" spans="1:4" x14ac:dyDescent="0.25">
      <c r="A63" s="29" t="s">
        <v>370</v>
      </c>
      <c r="B63" s="29" t="s">
        <v>379</v>
      </c>
      <c r="C63" s="31">
        <v>3.6</v>
      </c>
      <c r="D63" s="31">
        <v>-0.8</v>
      </c>
    </row>
    <row r="64" spans="1:4" x14ac:dyDescent="0.25">
      <c r="A64" s="29" t="s">
        <v>370</v>
      </c>
      <c r="B64" s="29" t="s">
        <v>380</v>
      </c>
      <c r="C64" s="31">
        <v>4.4000000000000004</v>
      </c>
      <c r="D64" s="31">
        <v>0</v>
      </c>
    </row>
    <row r="65" spans="1:4" x14ac:dyDescent="0.25">
      <c r="A65" s="29" t="s">
        <v>370</v>
      </c>
      <c r="B65" s="29" t="s">
        <v>381</v>
      </c>
      <c r="C65" s="31">
        <v>4.8</v>
      </c>
      <c r="D65" s="31">
        <v>0.7</v>
      </c>
    </row>
    <row r="66" spans="1:4" x14ac:dyDescent="0.25">
      <c r="A66" s="29" t="s">
        <v>386</v>
      </c>
      <c r="B66" s="29" t="s">
        <v>369</v>
      </c>
      <c r="C66" s="31">
        <v>6.7</v>
      </c>
      <c r="D66" s="31">
        <v>1.7</v>
      </c>
    </row>
    <row r="67" spans="1:4" x14ac:dyDescent="0.25">
      <c r="A67" s="29" t="s">
        <v>370</v>
      </c>
      <c r="B67" s="29" t="s">
        <v>371</v>
      </c>
      <c r="C67" s="31">
        <v>5.0999999999999996</v>
      </c>
      <c r="D67" s="31">
        <v>2.6</v>
      </c>
    </row>
    <row r="68" spans="1:4" x14ac:dyDescent="0.25">
      <c r="A68" s="29" t="s">
        <v>370</v>
      </c>
      <c r="B68" s="29" t="s">
        <v>372</v>
      </c>
      <c r="C68" s="31">
        <v>5</v>
      </c>
      <c r="D68" s="31">
        <v>3.4</v>
      </c>
    </row>
    <row r="69" spans="1:4" x14ac:dyDescent="0.25">
      <c r="A69" s="29" t="s">
        <v>370</v>
      </c>
      <c r="B69" s="29" t="s">
        <v>373</v>
      </c>
      <c r="C69" s="31">
        <v>4.5999999999999996</v>
      </c>
      <c r="D69" s="31">
        <v>4.0999999999999996</v>
      </c>
    </row>
    <row r="70" spans="1:4" x14ac:dyDescent="0.25">
      <c r="A70" s="29" t="s">
        <v>370</v>
      </c>
      <c r="B70" s="29" t="s">
        <v>374</v>
      </c>
      <c r="C70" s="31">
        <v>2</v>
      </c>
      <c r="D70" s="31">
        <v>4.4000000000000004</v>
      </c>
    </row>
    <row r="71" spans="1:4" x14ac:dyDescent="0.25">
      <c r="A71" s="29" t="s">
        <v>370</v>
      </c>
      <c r="B71" s="29" t="s">
        <v>375</v>
      </c>
      <c r="C71" s="31">
        <v>0.1</v>
      </c>
      <c r="D71" s="31">
        <v>4.3</v>
      </c>
    </row>
    <row r="72" spans="1:4" x14ac:dyDescent="0.25">
      <c r="A72" s="29" t="s">
        <v>370</v>
      </c>
      <c r="B72" s="29" t="s">
        <v>376</v>
      </c>
      <c r="C72" s="31">
        <v>0.7</v>
      </c>
      <c r="D72" s="31">
        <v>3.9</v>
      </c>
    </row>
    <row r="73" spans="1:4" x14ac:dyDescent="0.25">
      <c r="A73" s="29" t="s">
        <v>370</v>
      </c>
      <c r="B73" s="29" t="s">
        <v>377</v>
      </c>
      <c r="C73" s="31">
        <v>4.5999999999999996</v>
      </c>
      <c r="D73" s="31">
        <v>3.9</v>
      </c>
    </row>
    <row r="74" spans="1:4" x14ac:dyDescent="0.25">
      <c r="A74" s="29" t="s">
        <v>370</v>
      </c>
      <c r="B74" s="29" t="s">
        <v>378</v>
      </c>
      <c r="C74" s="31">
        <v>6</v>
      </c>
      <c r="D74" s="31">
        <v>4</v>
      </c>
    </row>
    <row r="75" spans="1:4" x14ac:dyDescent="0.25">
      <c r="A75" s="29" t="s">
        <v>370</v>
      </c>
      <c r="B75" s="29" t="s">
        <v>379</v>
      </c>
      <c r="C75" s="31">
        <v>8.6</v>
      </c>
      <c r="D75" s="31">
        <v>4.4000000000000004</v>
      </c>
    </row>
    <row r="76" spans="1:4" x14ac:dyDescent="0.25">
      <c r="A76" s="29" t="s">
        <v>370</v>
      </c>
      <c r="B76" s="29" t="s">
        <v>380</v>
      </c>
      <c r="C76" s="31">
        <v>7.8</v>
      </c>
      <c r="D76" s="31">
        <v>4.7</v>
      </c>
    </row>
    <row r="77" spans="1:4" x14ac:dyDescent="0.25">
      <c r="A77" s="29" t="s">
        <v>370</v>
      </c>
      <c r="B77" s="29" t="s">
        <v>381</v>
      </c>
      <c r="C77" s="31">
        <v>10.4</v>
      </c>
      <c r="D77" s="31">
        <v>5.0999999999999996</v>
      </c>
    </row>
    <row r="78" spans="1:4" x14ac:dyDescent="0.25">
      <c r="A78" s="29" t="s">
        <v>387</v>
      </c>
      <c r="B78" s="29" t="s">
        <v>369</v>
      </c>
      <c r="C78" s="31">
        <v>10</v>
      </c>
      <c r="D78" s="31">
        <v>5.4</v>
      </c>
    </row>
    <row r="79" spans="1:4" x14ac:dyDescent="0.25">
      <c r="A79" s="29" t="s">
        <v>370</v>
      </c>
      <c r="B79" s="29" t="s">
        <v>371</v>
      </c>
      <c r="C79" s="31">
        <v>11.7</v>
      </c>
      <c r="D79" s="31">
        <v>6</v>
      </c>
    </row>
  </sheetData>
  <pageMargins left="0.7" right="0.7" top="0.75" bottom="0.75" header="0.3" footer="0.3"/>
  <pageSetup paperSize="9"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A2" sqref="A2"/>
    </sheetView>
  </sheetViews>
  <sheetFormatPr baseColWidth="10" defaultRowHeight="12.75" x14ac:dyDescent="0.2"/>
  <cols>
    <col min="1" max="1" width="15.28515625" style="153" customWidth="1"/>
    <col min="2" max="2" width="9.85546875" style="153" customWidth="1"/>
    <col min="3" max="3" width="9.140625" style="153" bestFit="1" customWidth="1"/>
    <col min="4" max="4" width="10.140625" style="153" bestFit="1" customWidth="1"/>
    <col min="5" max="5" width="9.140625" style="153" bestFit="1" customWidth="1"/>
    <col min="6" max="6" width="9" style="153" bestFit="1" customWidth="1"/>
    <col min="7" max="7" width="7.5703125" style="153" bestFit="1" customWidth="1"/>
    <col min="8" max="8" width="14.7109375" style="153" customWidth="1"/>
    <col min="9" max="9" width="9.42578125" style="153" customWidth="1"/>
    <col min="10" max="10" width="9.28515625" style="153" customWidth="1"/>
    <col min="11" max="16384" width="11.42578125" style="153"/>
  </cols>
  <sheetData>
    <row r="1" spans="1:14" ht="15.75" x14ac:dyDescent="0.2">
      <c r="A1" s="152" t="s">
        <v>897</v>
      </c>
    </row>
    <row r="2" spans="1:14" ht="15" x14ac:dyDescent="0.25">
      <c r="A2" s="186" t="s">
        <v>898</v>
      </c>
      <c r="C2" s="187"/>
      <c r="M2" s="45"/>
      <c r="N2" s="45"/>
    </row>
    <row r="3" spans="1:14" x14ac:dyDescent="0.2">
      <c r="A3" s="186"/>
      <c r="C3" s="187"/>
      <c r="M3" s="188"/>
    </row>
    <row r="4" spans="1:14" ht="25.5" customHeight="1" x14ac:dyDescent="0.2">
      <c r="A4" s="206" t="s">
        <v>899</v>
      </c>
      <c r="B4" s="207" t="s">
        <v>385</v>
      </c>
      <c r="C4" s="207"/>
      <c r="D4" s="207" t="s">
        <v>386</v>
      </c>
      <c r="E4" s="207"/>
      <c r="F4" s="208" t="s">
        <v>900</v>
      </c>
      <c r="G4" s="208"/>
      <c r="H4" s="206" t="s">
        <v>901</v>
      </c>
      <c r="I4" s="209" t="s">
        <v>902</v>
      </c>
      <c r="J4" s="209"/>
      <c r="M4" s="187"/>
    </row>
    <row r="5" spans="1:14" ht="24" customHeight="1" x14ac:dyDescent="0.25">
      <c r="A5" s="206"/>
      <c r="B5" s="189" t="s">
        <v>33</v>
      </c>
      <c r="C5" s="189" t="s">
        <v>42</v>
      </c>
      <c r="D5" s="189" t="s">
        <v>33</v>
      </c>
      <c r="E5" s="189" t="s">
        <v>42</v>
      </c>
      <c r="F5" s="189" t="s">
        <v>33</v>
      </c>
      <c r="G5" s="189" t="s">
        <v>42</v>
      </c>
      <c r="H5" s="206"/>
      <c r="I5" s="189" t="s">
        <v>33</v>
      </c>
      <c r="J5" s="189" t="s">
        <v>42</v>
      </c>
      <c r="M5" s="45"/>
      <c r="N5" s="45"/>
    </row>
    <row r="6" spans="1:14" ht="15" x14ac:dyDescent="0.25">
      <c r="A6" s="190" t="s">
        <v>903</v>
      </c>
      <c r="B6" s="191">
        <v>1638603</v>
      </c>
      <c r="C6" s="191">
        <v>280616</v>
      </c>
      <c r="D6" s="191">
        <v>1748251</v>
      </c>
      <c r="E6" s="191">
        <v>318580</v>
      </c>
      <c r="F6" s="191">
        <v>295526</v>
      </c>
      <c r="G6" s="191">
        <v>55291</v>
      </c>
      <c r="H6" s="192">
        <f>G6/F6</f>
        <v>0.18709352138221341</v>
      </c>
      <c r="I6" s="191">
        <f>D6-B6</f>
        <v>109648</v>
      </c>
      <c r="J6" s="191">
        <f>E6-C6</f>
        <v>37964</v>
      </c>
      <c r="L6" s="188"/>
      <c r="M6" s="45"/>
      <c r="N6" s="45"/>
    </row>
    <row r="7" spans="1:14" ht="15" x14ac:dyDescent="0.25">
      <c r="A7" s="193" t="s">
        <v>904</v>
      </c>
      <c r="B7" s="194">
        <v>4749564</v>
      </c>
      <c r="C7" s="194">
        <v>848899</v>
      </c>
      <c r="D7" s="194">
        <v>4812933</v>
      </c>
      <c r="E7" s="194">
        <v>909886</v>
      </c>
      <c r="F7" s="194">
        <v>822932</v>
      </c>
      <c r="G7" s="194">
        <v>157194</v>
      </c>
      <c r="H7" s="195">
        <f>G7/F7</f>
        <v>0.19101699775923162</v>
      </c>
      <c r="I7" s="194">
        <f t="shared" ref="I7:J10" si="0">D7-B7</f>
        <v>63369</v>
      </c>
      <c r="J7" s="194">
        <f t="shared" si="0"/>
        <v>60987</v>
      </c>
      <c r="L7" s="188"/>
      <c r="M7" s="45"/>
      <c r="N7" s="45"/>
    </row>
    <row r="8" spans="1:14" ht="15" x14ac:dyDescent="0.25">
      <c r="A8" s="190" t="s">
        <v>905</v>
      </c>
      <c r="B8" s="191">
        <v>115871</v>
      </c>
      <c r="C8" s="191">
        <v>13667</v>
      </c>
      <c r="D8" s="191">
        <v>111577</v>
      </c>
      <c r="E8" s="191">
        <v>14439</v>
      </c>
      <c r="F8" s="191">
        <v>17235</v>
      </c>
      <c r="G8" s="191">
        <v>2696</v>
      </c>
      <c r="H8" s="192">
        <f>G8/F8</f>
        <v>0.15642587757470264</v>
      </c>
      <c r="I8" s="191">
        <f t="shared" si="0"/>
        <v>-4294</v>
      </c>
      <c r="J8" s="191">
        <f t="shared" si="0"/>
        <v>772</v>
      </c>
      <c r="L8" s="188"/>
      <c r="M8" s="45"/>
      <c r="N8" s="45"/>
    </row>
    <row r="9" spans="1:14" ht="15" x14ac:dyDescent="0.25">
      <c r="A9" s="193" t="s">
        <v>906</v>
      </c>
      <c r="B9" s="194">
        <v>52944</v>
      </c>
      <c r="C9" s="194">
        <v>9956</v>
      </c>
      <c r="D9" s="194">
        <v>43265</v>
      </c>
      <c r="E9" s="194">
        <v>9068</v>
      </c>
      <c r="F9" s="194">
        <v>6966</v>
      </c>
      <c r="G9" s="194">
        <v>1471</v>
      </c>
      <c r="H9" s="195">
        <f>G9/F9</f>
        <v>0.21116853287395923</v>
      </c>
      <c r="I9" s="194">
        <f t="shared" si="0"/>
        <v>-9679</v>
      </c>
      <c r="J9" s="194">
        <f t="shared" si="0"/>
        <v>-888</v>
      </c>
      <c r="L9" s="188"/>
      <c r="M9" s="45"/>
      <c r="N9" s="45"/>
    </row>
    <row r="10" spans="1:14" ht="13.5" thickBot="1" x14ac:dyDescent="0.25">
      <c r="A10" s="196" t="s">
        <v>89</v>
      </c>
      <c r="B10" s="197">
        <f>SUM(B6:B9)</f>
        <v>6556982</v>
      </c>
      <c r="C10" s="197">
        <f t="shared" ref="C10:G10" si="1">SUM(C6:C9)</f>
        <v>1153138</v>
      </c>
      <c r="D10" s="197">
        <f t="shared" si="1"/>
        <v>6716026</v>
      </c>
      <c r="E10" s="197">
        <f t="shared" si="1"/>
        <v>1251973</v>
      </c>
      <c r="F10" s="197">
        <f t="shared" si="1"/>
        <v>1142659</v>
      </c>
      <c r="G10" s="197">
        <f t="shared" si="1"/>
        <v>216652</v>
      </c>
      <c r="H10" s="198">
        <f>G10/F10</f>
        <v>0.18960337248470455</v>
      </c>
      <c r="I10" s="197">
        <f t="shared" si="0"/>
        <v>159044</v>
      </c>
      <c r="J10" s="197">
        <f t="shared" si="0"/>
        <v>98835</v>
      </c>
      <c r="K10" s="199">
        <f>E10/C10-1</f>
        <v>8.5709602840249755E-2</v>
      </c>
      <c r="L10" s="188"/>
    </row>
    <row r="12" spans="1:14" x14ac:dyDescent="0.2">
      <c r="A12" s="59" t="s">
        <v>863</v>
      </c>
    </row>
    <row r="13" spans="1:14" x14ac:dyDescent="0.2">
      <c r="A13" s="59" t="s">
        <v>843</v>
      </c>
    </row>
    <row r="16" spans="1:14" ht="35.25" customHeight="1" x14ac:dyDescent="0.25">
      <c r="A16" s="45"/>
      <c r="B16" s="45"/>
      <c r="C16" s="45"/>
      <c r="D16" s="45"/>
      <c r="E16" s="45"/>
      <c r="F16" s="45"/>
      <c r="G16" s="45"/>
      <c r="H16" s="45"/>
    </row>
    <row r="17" spans="1:8" ht="15" x14ac:dyDescent="0.25">
      <c r="A17" s="45"/>
      <c r="B17" s="45"/>
      <c r="C17" s="45"/>
      <c r="D17" s="45"/>
      <c r="E17" s="45"/>
      <c r="F17" s="45"/>
      <c r="G17" s="45"/>
      <c r="H17" s="45"/>
    </row>
    <row r="18" spans="1:8" ht="15" x14ac:dyDescent="0.25">
      <c r="A18" s="45"/>
      <c r="B18" s="45"/>
      <c r="C18" s="45"/>
      <c r="D18" s="45"/>
      <c r="E18" s="45"/>
      <c r="F18" s="45"/>
      <c r="G18" s="45"/>
      <c r="H18" s="45"/>
    </row>
    <row r="19" spans="1:8" ht="15" x14ac:dyDescent="0.25">
      <c r="A19" s="45"/>
      <c r="B19" s="45"/>
      <c r="C19" s="45"/>
      <c r="D19" s="45"/>
      <c r="E19" s="45"/>
      <c r="F19" s="45"/>
      <c r="G19" s="45"/>
      <c r="H19" s="45"/>
    </row>
    <row r="20" spans="1:8" ht="15" x14ac:dyDescent="0.25">
      <c r="A20" s="45"/>
      <c r="B20" s="45"/>
      <c r="C20" s="45"/>
      <c r="D20" s="45"/>
      <c r="E20" s="45"/>
      <c r="F20" s="45"/>
      <c r="G20" s="45"/>
      <c r="H20" s="45"/>
    </row>
    <row r="21" spans="1:8" ht="15" x14ac:dyDescent="0.25">
      <c r="A21" s="45"/>
      <c r="B21" s="45"/>
      <c r="C21" s="45"/>
      <c r="D21" s="45"/>
      <c r="E21" s="45"/>
      <c r="F21" s="45"/>
      <c r="G21" s="45"/>
      <c r="H21" s="45"/>
    </row>
    <row r="22" spans="1:8" ht="15" x14ac:dyDescent="0.25">
      <c r="A22" s="45"/>
      <c r="B22" s="45"/>
      <c r="C22" s="45"/>
      <c r="D22" s="45"/>
      <c r="E22" s="45"/>
      <c r="F22" s="45"/>
      <c r="G22" s="45"/>
      <c r="H22" s="45"/>
    </row>
  </sheetData>
  <mergeCells count="6">
    <mergeCell ref="I4:J4"/>
    <mergeCell ref="A4:A5"/>
    <mergeCell ref="B4:C4"/>
    <mergeCell ref="D4:E4"/>
    <mergeCell ref="F4:G4"/>
    <mergeCell ref="H4:H5"/>
  </mergeCells>
  <pageMargins left="0.7" right="0.7" top="0.75" bottom="0.75" header="0.3" footer="0.3"/>
  <pageSetup orientation="portrait"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B37"/>
  <sheetViews>
    <sheetView topLeftCell="A34" workbookViewId="0"/>
  </sheetViews>
  <sheetFormatPr baseColWidth="10" defaultColWidth="9.140625" defaultRowHeight="15" x14ac:dyDescent="0.25"/>
  <cols>
    <col min="1" max="16384" width="9.140625" style="29"/>
  </cols>
  <sheetData>
    <row r="1" spans="1:2" x14ac:dyDescent="0.25">
      <c r="A1" s="29" t="s">
        <v>506</v>
      </c>
    </row>
    <row r="2" spans="1:2" x14ac:dyDescent="0.25">
      <c r="A2" s="29" t="s">
        <v>397</v>
      </c>
    </row>
    <row r="5" spans="1:2" x14ac:dyDescent="0.25">
      <c r="A5" s="29" t="s">
        <v>391</v>
      </c>
      <c r="B5" s="29" t="s">
        <v>402</v>
      </c>
    </row>
    <row r="6" spans="1:2" x14ac:dyDescent="0.25">
      <c r="A6" s="29" t="s">
        <v>47</v>
      </c>
      <c r="B6" s="31">
        <v>0.1</v>
      </c>
    </row>
    <row r="7" spans="1:2" x14ac:dyDescent="0.25">
      <c r="A7" s="29" t="s">
        <v>54</v>
      </c>
      <c r="B7" s="31">
        <v>0.4</v>
      </c>
    </row>
    <row r="8" spans="1:2" x14ac:dyDescent="0.25">
      <c r="A8" s="29" t="s">
        <v>49</v>
      </c>
      <c r="B8" s="31">
        <v>0.4</v>
      </c>
    </row>
    <row r="9" spans="1:2" x14ac:dyDescent="0.25">
      <c r="A9" s="29" t="s">
        <v>62</v>
      </c>
      <c r="B9" s="31">
        <v>0.6</v>
      </c>
    </row>
    <row r="10" spans="1:2" x14ac:dyDescent="0.25">
      <c r="A10" s="29" t="s">
        <v>51</v>
      </c>
      <c r="B10" s="31">
        <v>0.8</v>
      </c>
    </row>
    <row r="11" spans="1:2" x14ac:dyDescent="0.25">
      <c r="A11" s="29" t="s">
        <v>46</v>
      </c>
      <c r="B11" s="31">
        <v>0.9</v>
      </c>
    </row>
    <row r="12" spans="1:2" x14ac:dyDescent="0.25">
      <c r="A12" s="29" t="s">
        <v>53</v>
      </c>
      <c r="B12" s="31">
        <v>0.9</v>
      </c>
    </row>
    <row r="13" spans="1:2" x14ac:dyDescent="0.25">
      <c r="A13" s="29" t="s">
        <v>50</v>
      </c>
      <c r="B13" s="31">
        <v>0.9</v>
      </c>
    </row>
    <row r="14" spans="1:2" x14ac:dyDescent="0.25">
      <c r="A14" s="29" t="s">
        <v>45</v>
      </c>
      <c r="B14" s="31">
        <v>1.1000000000000001</v>
      </c>
    </row>
    <row r="15" spans="1:2" x14ac:dyDescent="0.25">
      <c r="A15" s="29" t="s">
        <v>73</v>
      </c>
      <c r="B15" s="31">
        <v>1.4</v>
      </c>
    </row>
    <row r="16" spans="1:2" x14ac:dyDescent="0.25">
      <c r="A16" s="29" t="s">
        <v>60</v>
      </c>
      <c r="B16" s="31">
        <v>1.5</v>
      </c>
    </row>
    <row r="17" spans="1:2" x14ac:dyDescent="0.25">
      <c r="A17" s="29" t="s">
        <v>59</v>
      </c>
      <c r="B17" s="31">
        <v>1.7</v>
      </c>
    </row>
    <row r="18" spans="1:2" x14ac:dyDescent="0.25">
      <c r="A18" s="29" t="s">
        <v>72</v>
      </c>
      <c r="B18" s="31">
        <v>1.8</v>
      </c>
    </row>
    <row r="19" spans="1:2" x14ac:dyDescent="0.25">
      <c r="A19" s="29" t="s">
        <v>55</v>
      </c>
      <c r="B19" s="31">
        <v>1.9</v>
      </c>
    </row>
    <row r="20" spans="1:2" x14ac:dyDescent="0.25">
      <c r="A20" s="29" t="s">
        <v>68</v>
      </c>
      <c r="B20" s="31">
        <v>2.1</v>
      </c>
    </row>
    <row r="21" spans="1:2" x14ac:dyDescent="0.25">
      <c r="A21" s="29" t="s">
        <v>67</v>
      </c>
      <c r="B21" s="31">
        <v>2.6</v>
      </c>
    </row>
    <row r="22" spans="1:2" x14ac:dyDescent="0.25">
      <c r="A22" s="29" t="s">
        <v>44</v>
      </c>
      <c r="B22" s="31">
        <v>2.6</v>
      </c>
    </row>
    <row r="23" spans="1:2" x14ac:dyDescent="0.25">
      <c r="A23" s="29" t="s">
        <v>65</v>
      </c>
      <c r="B23" s="31">
        <v>2.6</v>
      </c>
    </row>
    <row r="24" spans="1:2" x14ac:dyDescent="0.25">
      <c r="A24" s="29" t="s">
        <v>355</v>
      </c>
      <c r="B24" s="31">
        <v>3</v>
      </c>
    </row>
    <row r="25" spans="1:2" x14ac:dyDescent="0.25">
      <c r="A25" s="29" t="s">
        <v>57</v>
      </c>
      <c r="B25" s="31">
        <v>3</v>
      </c>
    </row>
    <row r="26" spans="1:2" x14ac:dyDescent="0.25">
      <c r="A26" s="29" t="s">
        <v>392</v>
      </c>
      <c r="B26" s="31">
        <v>3.1</v>
      </c>
    </row>
    <row r="27" spans="1:2" x14ac:dyDescent="0.25">
      <c r="A27" s="29" t="s">
        <v>56</v>
      </c>
      <c r="B27" s="31">
        <v>3.3</v>
      </c>
    </row>
    <row r="28" spans="1:2" x14ac:dyDescent="0.25">
      <c r="A28" s="29" t="s">
        <v>74</v>
      </c>
      <c r="B28" s="31">
        <v>3.4</v>
      </c>
    </row>
    <row r="29" spans="1:2" x14ac:dyDescent="0.25">
      <c r="A29" s="29" t="s">
        <v>69</v>
      </c>
      <c r="B29" s="31">
        <v>3.5</v>
      </c>
    </row>
    <row r="30" spans="1:2" x14ac:dyDescent="0.25">
      <c r="A30" s="29" t="s">
        <v>66</v>
      </c>
      <c r="B30" s="31">
        <v>3.5</v>
      </c>
    </row>
    <row r="31" spans="1:2" x14ac:dyDescent="0.25">
      <c r="A31" s="29" t="s">
        <v>52</v>
      </c>
      <c r="B31" s="31">
        <v>3.9</v>
      </c>
    </row>
    <row r="32" spans="1:2" x14ac:dyDescent="0.25">
      <c r="A32" s="29" t="s">
        <v>70</v>
      </c>
      <c r="B32" s="31">
        <v>5.5</v>
      </c>
    </row>
    <row r="33" spans="1:2" x14ac:dyDescent="0.25">
      <c r="A33" s="29" t="s">
        <v>393</v>
      </c>
      <c r="B33" s="31">
        <v>5.5</v>
      </c>
    </row>
    <row r="34" spans="1:2" x14ac:dyDescent="0.25">
      <c r="A34" s="29" t="s">
        <v>63</v>
      </c>
      <c r="B34" s="31">
        <v>7.8</v>
      </c>
    </row>
    <row r="35" spans="1:2" x14ac:dyDescent="0.25">
      <c r="A35" s="29" t="s">
        <v>42</v>
      </c>
      <c r="B35" s="31">
        <v>8.4</v>
      </c>
    </row>
    <row r="36" spans="1:2" x14ac:dyDescent="0.25">
      <c r="A36" s="29" t="s">
        <v>64</v>
      </c>
      <c r="B36" s="31">
        <v>9.9</v>
      </c>
    </row>
    <row r="37" spans="1:2" x14ac:dyDescent="0.25">
      <c r="A37" s="29" t="s">
        <v>58</v>
      </c>
      <c r="B37" s="31">
        <v>11.9</v>
      </c>
    </row>
  </sheetData>
  <pageMargins left="0.7" right="0.7" top="0.75" bottom="0.75" header="0.3" footer="0.3"/>
  <pageSetup paperSize="9" orientation="portrait" horizontalDpi="300" verticalDpi="30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L79"/>
  <sheetViews>
    <sheetView workbookViewId="0">
      <selection activeCell="A2" sqref="A2"/>
    </sheetView>
  </sheetViews>
  <sheetFormatPr baseColWidth="10" defaultColWidth="9.140625" defaultRowHeight="15" x14ac:dyDescent="0.25"/>
  <cols>
    <col min="1" max="16384" width="9.140625" style="29"/>
  </cols>
  <sheetData>
    <row r="1" spans="1:12" x14ac:dyDescent="0.25">
      <c r="A1" s="29" t="s">
        <v>507</v>
      </c>
    </row>
    <row r="2" spans="1:12" x14ac:dyDescent="0.25">
      <c r="A2" s="29" t="s">
        <v>403</v>
      </c>
    </row>
    <row r="5" spans="1:12" x14ac:dyDescent="0.25">
      <c r="A5" s="29" t="s">
        <v>95</v>
      </c>
      <c r="B5" s="29" t="s">
        <v>367</v>
      </c>
      <c r="C5" s="29" t="s">
        <v>404</v>
      </c>
      <c r="D5" s="29" t="s">
        <v>400</v>
      </c>
      <c r="G5" s="29" t="s">
        <v>405</v>
      </c>
      <c r="H5" s="29" t="s">
        <v>406</v>
      </c>
      <c r="I5" s="29" t="s">
        <v>407</v>
      </c>
      <c r="J5" s="29" t="s">
        <v>408</v>
      </c>
      <c r="K5" s="29" t="s">
        <v>409</v>
      </c>
      <c r="L5" s="29" t="s">
        <v>410</v>
      </c>
    </row>
    <row r="6" spans="1:12" x14ac:dyDescent="0.25">
      <c r="A6" s="29" t="s">
        <v>368</v>
      </c>
      <c r="B6" s="29" t="s">
        <v>369</v>
      </c>
      <c r="C6" s="32">
        <v>6343</v>
      </c>
      <c r="D6" s="32">
        <v>6644</v>
      </c>
      <c r="E6" s="32"/>
      <c r="G6" s="32">
        <v>12668</v>
      </c>
      <c r="H6" s="32">
        <v>10934</v>
      </c>
      <c r="I6" s="29">
        <v>15.9</v>
      </c>
      <c r="J6" s="29">
        <v>8.3000000000000007</v>
      </c>
      <c r="K6" s="32">
        <v>12398</v>
      </c>
      <c r="L6" s="32">
        <v>12253</v>
      </c>
    </row>
    <row r="7" spans="1:12" x14ac:dyDescent="0.25">
      <c r="A7" s="29" t="s">
        <v>370</v>
      </c>
      <c r="B7" s="29" t="s">
        <v>371</v>
      </c>
      <c r="C7" s="32">
        <v>6318</v>
      </c>
      <c r="D7" s="32">
        <v>6655</v>
      </c>
    </row>
    <row r="8" spans="1:12" x14ac:dyDescent="0.25">
      <c r="A8" s="29" t="s">
        <v>370</v>
      </c>
      <c r="B8" s="29" t="s">
        <v>372</v>
      </c>
      <c r="C8" s="32">
        <v>6647</v>
      </c>
      <c r="D8" s="32">
        <v>6608</v>
      </c>
    </row>
    <row r="9" spans="1:12" x14ac:dyDescent="0.25">
      <c r="A9" s="29" t="s">
        <v>370</v>
      </c>
      <c r="B9" s="29" t="s">
        <v>373</v>
      </c>
      <c r="C9" s="32">
        <v>6479</v>
      </c>
      <c r="D9" s="32">
        <v>6598</v>
      </c>
    </row>
    <row r="10" spans="1:12" x14ac:dyDescent="0.25">
      <c r="A10" s="29" t="s">
        <v>370</v>
      </c>
      <c r="B10" s="29" t="s">
        <v>374</v>
      </c>
      <c r="C10" s="32">
        <v>6949</v>
      </c>
      <c r="D10" s="32">
        <v>6624</v>
      </c>
    </row>
    <row r="11" spans="1:12" x14ac:dyDescent="0.25">
      <c r="A11" s="29" t="s">
        <v>370</v>
      </c>
      <c r="B11" s="29" t="s">
        <v>375</v>
      </c>
      <c r="C11" s="32">
        <v>6766</v>
      </c>
      <c r="D11" s="32">
        <v>6629</v>
      </c>
    </row>
    <row r="12" spans="1:12" x14ac:dyDescent="0.25">
      <c r="A12" s="29" t="s">
        <v>370</v>
      </c>
      <c r="B12" s="29" t="s">
        <v>376</v>
      </c>
      <c r="C12" s="32">
        <v>6997</v>
      </c>
      <c r="D12" s="32">
        <v>6655</v>
      </c>
    </row>
    <row r="13" spans="1:12" x14ac:dyDescent="0.25">
      <c r="A13" s="29" t="s">
        <v>370</v>
      </c>
      <c r="B13" s="29" t="s">
        <v>377</v>
      </c>
      <c r="C13" s="32">
        <v>7960</v>
      </c>
      <c r="D13" s="32">
        <v>6751</v>
      </c>
    </row>
    <row r="14" spans="1:12" x14ac:dyDescent="0.25">
      <c r="A14" s="29" t="s">
        <v>370</v>
      </c>
      <c r="B14" s="29" t="s">
        <v>378</v>
      </c>
      <c r="C14" s="32">
        <v>7340</v>
      </c>
      <c r="D14" s="32">
        <v>6821</v>
      </c>
    </row>
    <row r="15" spans="1:12" x14ac:dyDescent="0.25">
      <c r="A15" s="29" t="s">
        <v>370</v>
      </c>
      <c r="B15" s="29" t="s">
        <v>379</v>
      </c>
      <c r="C15" s="32">
        <v>7398</v>
      </c>
      <c r="D15" s="32">
        <v>6820</v>
      </c>
    </row>
    <row r="16" spans="1:12" x14ac:dyDescent="0.25">
      <c r="A16" s="29" t="s">
        <v>370</v>
      </c>
      <c r="B16" s="29" t="s">
        <v>380</v>
      </c>
      <c r="C16" s="32">
        <v>7281</v>
      </c>
      <c r="D16" s="32">
        <v>6820</v>
      </c>
    </row>
    <row r="17" spans="1:4" x14ac:dyDescent="0.25">
      <c r="A17" s="29" t="s">
        <v>370</v>
      </c>
      <c r="B17" s="29" t="s">
        <v>381</v>
      </c>
      <c r="C17" s="32">
        <v>5672</v>
      </c>
      <c r="D17" s="32">
        <v>6846</v>
      </c>
    </row>
    <row r="18" spans="1:4" x14ac:dyDescent="0.25">
      <c r="A18" s="29" t="s">
        <v>382</v>
      </c>
      <c r="B18" s="29" t="s">
        <v>369</v>
      </c>
      <c r="C18" s="32">
        <v>6130</v>
      </c>
      <c r="D18" s="32">
        <v>6828</v>
      </c>
    </row>
    <row r="19" spans="1:4" x14ac:dyDescent="0.25">
      <c r="A19" s="29" t="s">
        <v>370</v>
      </c>
      <c r="B19" s="29" t="s">
        <v>371</v>
      </c>
      <c r="C19" s="32">
        <v>6660</v>
      </c>
      <c r="D19" s="32">
        <v>6857</v>
      </c>
    </row>
    <row r="20" spans="1:4" x14ac:dyDescent="0.25">
      <c r="A20" s="29" t="s">
        <v>370</v>
      </c>
      <c r="B20" s="29" t="s">
        <v>372</v>
      </c>
      <c r="C20" s="32">
        <v>7617</v>
      </c>
      <c r="D20" s="32">
        <v>6938</v>
      </c>
    </row>
    <row r="21" spans="1:4" x14ac:dyDescent="0.25">
      <c r="A21" s="29" t="s">
        <v>370</v>
      </c>
      <c r="B21" s="29" t="s">
        <v>373</v>
      </c>
      <c r="C21" s="32">
        <v>8011</v>
      </c>
      <c r="D21" s="32">
        <v>7065</v>
      </c>
    </row>
    <row r="22" spans="1:4" x14ac:dyDescent="0.25">
      <c r="A22" s="29" t="s">
        <v>370</v>
      </c>
      <c r="B22" s="29" t="s">
        <v>374</v>
      </c>
      <c r="C22" s="32">
        <v>7966</v>
      </c>
      <c r="D22" s="32">
        <v>7150</v>
      </c>
    </row>
    <row r="23" spans="1:4" x14ac:dyDescent="0.25">
      <c r="A23" s="29" t="s">
        <v>370</v>
      </c>
      <c r="B23" s="29" t="s">
        <v>375</v>
      </c>
      <c r="C23" s="32">
        <v>7292</v>
      </c>
      <c r="D23" s="32">
        <v>7194</v>
      </c>
    </row>
    <row r="24" spans="1:4" x14ac:dyDescent="0.25">
      <c r="A24" s="29" t="s">
        <v>370</v>
      </c>
      <c r="B24" s="29" t="s">
        <v>376</v>
      </c>
      <c r="C24" s="32">
        <v>7404</v>
      </c>
      <c r="D24" s="32">
        <v>7228</v>
      </c>
    </row>
    <row r="25" spans="1:4" x14ac:dyDescent="0.25">
      <c r="A25" s="29" t="s">
        <v>370</v>
      </c>
      <c r="B25" s="29" t="s">
        <v>377</v>
      </c>
      <c r="C25" s="32">
        <v>7866</v>
      </c>
      <c r="D25" s="32">
        <v>7220</v>
      </c>
    </row>
    <row r="26" spans="1:4" x14ac:dyDescent="0.25">
      <c r="A26" s="29" t="s">
        <v>370</v>
      </c>
      <c r="B26" s="29" t="s">
        <v>378</v>
      </c>
      <c r="C26" s="32">
        <v>7767</v>
      </c>
      <c r="D26" s="32">
        <v>7255</v>
      </c>
    </row>
    <row r="27" spans="1:4" x14ac:dyDescent="0.25">
      <c r="A27" s="29" t="s">
        <v>370</v>
      </c>
      <c r="B27" s="29" t="s">
        <v>379</v>
      </c>
      <c r="C27" s="32">
        <v>8436</v>
      </c>
      <c r="D27" s="32">
        <v>7342</v>
      </c>
    </row>
    <row r="28" spans="1:4" x14ac:dyDescent="0.25">
      <c r="A28" s="29" t="s">
        <v>370</v>
      </c>
      <c r="B28" s="29" t="s">
        <v>380</v>
      </c>
      <c r="C28" s="32">
        <v>7381</v>
      </c>
      <c r="D28" s="32">
        <v>7350</v>
      </c>
    </row>
    <row r="29" spans="1:4" x14ac:dyDescent="0.25">
      <c r="A29" s="29" t="s">
        <v>370</v>
      </c>
      <c r="B29" s="29" t="s">
        <v>381</v>
      </c>
      <c r="C29" s="32">
        <v>7176</v>
      </c>
      <c r="D29" s="32">
        <v>7476</v>
      </c>
    </row>
    <row r="30" spans="1:4" x14ac:dyDescent="0.25">
      <c r="A30" s="29" t="s">
        <v>383</v>
      </c>
      <c r="B30" s="29" t="s">
        <v>369</v>
      </c>
      <c r="C30" s="32">
        <v>7170</v>
      </c>
      <c r="D30" s="32">
        <v>7562</v>
      </c>
    </row>
    <row r="31" spans="1:4" x14ac:dyDescent="0.25">
      <c r="A31" s="29" t="s">
        <v>370</v>
      </c>
      <c r="B31" s="29" t="s">
        <v>371</v>
      </c>
      <c r="C31" s="32">
        <v>7843</v>
      </c>
      <c r="D31" s="32">
        <v>7661</v>
      </c>
    </row>
    <row r="32" spans="1:4" x14ac:dyDescent="0.25">
      <c r="A32" s="29" t="s">
        <v>370</v>
      </c>
      <c r="B32" s="29" t="s">
        <v>372</v>
      </c>
      <c r="C32" s="32">
        <v>8899</v>
      </c>
      <c r="D32" s="32">
        <v>7767</v>
      </c>
    </row>
    <row r="33" spans="1:4" x14ac:dyDescent="0.25">
      <c r="A33" s="29" t="s">
        <v>370</v>
      </c>
      <c r="B33" s="29" t="s">
        <v>373</v>
      </c>
      <c r="C33" s="32">
        <v>8889</v>
      </c>
      <c r="D33" s="32">
        <v>7841</v>
      </c>
    </row>
    <row r="34" spans="1:4" x14ac:dyDescent="0.25">
      <c r="A34" s="29" t="s">
        <v>370</v>
      </c>
      <c r="B34" s="29" t="s">
        <v>374</v>
      </c>
      <c r="C34" s="32">
        <v>8822</v>
      </c>
      <c r="D34" s="32">
        <v>7912</v>
      </c>
    </row>
    <row r="35" spans="1:4" x14ac:dyDescent="0.25">
      <c r="A35" s="29" t="s">
        <v>370</v>
      </c>
      <c r="B35" s="29" t="s">
        <v>375</v>
      </c>
      <c r="C35" s="32">
        <v>8691</v>
      </c>
      <c r="D35" s="32">
        <v>8029</v>
      </c>
    </row>
    <row r="36" spans="1:4" x14ac:dyDescent="0.25">
      <c r="A36" s="29" t="s">
        <v>370</v>
      </c>
      <c r="B36" s="29" t="s">
        <v>376</v>
      </c>
      <c r="C36" s="32">
        <v>9526</v>
      </c>
      <c r="D36" s="32">
        <v>8205</v>
      </c>
    </row>
    <row r="37" spans="1:4" x14ac:dyDescent="0.25">
      <c r="A37" s="29" t="s">
        <v>370</v>
      </c>
      <c r="B37" s="29" t="s">
        <v>377</v>
      </c>
      <c r="C37" s="32">
        <v>9440</v>
      </c>
      <c r="D37" s="32">
        <v>8337</v>
      </c>
    </row>
    <row r="38" spans="1:4" x14ac:dyDescent="0.25">
      <c r="A38" s="29" t="s">
        <v>370</v>
      </c>
      <c r="B38" s="29" t="s">
        <v>378</v>
      </c>
      <c r="C38" s="32">
        <v>9790</v>
      </c>
      <c r="D38" s="32">
        <v>8505</v>
      </c>
    </row>
    <row r="39" spans="1:4" x14ac:dyDescent="0.25">
      <c r="A39" s="29" t="s">
        <v>370</v>
      </c>
      <c r="B39" s="29" t="s">
        <v>379</v>
      </c>
      <c r="C39" s="32">
        <v>9425</v>
      </c>
      <c r="D39" s="32">
        <v>8588</v>
      </c>
    </row>
    <row r="40" spans="1:4" x14ac:dyDescent="0.25">
      <c r="A40" s="29" t="s">
        <v>370</v>
      </c>
      <c r="B40" s="29" t="s">
        <v>380</v>
      </c>
      <c r="C40" s="32">
        <v>9000</v>
      </c>
      <c r="D40" s="32">
        <v>8723</v>
      </c>
    </row>
    <row r="41" spans="1:4" x14ac:dyDescent="0.25">
      <c r="A41" s="29" t="s">
        <v>370</v>
      </c>
      <c r="B41" s="29" t="s">
        <v>381</v>
      </c>
      <c r="C41" s="32">
        <v>8816</v>
      </c>
      <c r="D41" s="32">
        <v>8859</v>
      </c>
    </row>
    <row r="42" spans="1:4" x14ac:dyDescent="0.25">
      <c r="A42" s="29" t="s">
        <v>384</v>
      </c>
      <c r="B42" s="29" t="s">
        <v>369</v>
      </c>
      <c r="C42" s="32">
        <v>8680</v>
      </c>
      <c r="D42" s="32">
        <v>8985</v>
      </c>
    </row>
    <row r="43" spans="1:4" x14ac:dyDescent="0.25">
      <c r="A43" s="29" t="s">
        <v>370</v>
      </c>
      <c r="B43" s="29" t="s">
        <v>371</v>
      </c>
      <c r="C43" s="32">
        <v>9921</v>
      </c>
      <c r="D43" s="32">
        <v>9158</v>
      </c>
    </row>
    <row r="44" spans="1:4" x14ac:dyDescent="0.25">
      <c r="A44" s="29" t="s">
        <v>370</v>
      </c>
      <c r="B44" s="29" t="s">
        <v>372</v>
      </c>
      <c r="C44" s="32">
        <v>9962</v>
      </c>
      <c r="D44" s="32">
        <v>9247</v>
      </c>
    </row>
    <row r="45" spans="1:4" x14ac:dyDescent="0.25">
      <c r="A45" s="29" t="s">
        <v>370</v>
      </c>
      <c r="B45" s="29" t="s">
        <v>373</v>
      </c>
      <c r="C45" s="32">
        <v>10438</v>
      </c>
      <c r="D45" s="32">
        <v>9376</v>
      </c>
    </row>
    <row r="46" spans="1:4" x14ac:dyDescent="0.25">
      <c r="A46" s="29" t="s">
        <v>370</v>
      </c>
      <c r="B46" s="29" t="s">
        <v>374</v>
      </c>
      <c r="C46" s="32">
        <v>10693</v>
      </c>
      <c r="D46" s="32">
        <v>9532</v>
      </c>
    </row>
    <row r="47" spans="1:4" x14ac:dyDescent="0.25">
      <c r="A47" s="29" t="s">
        <v>370</v>
      </c>
      <c r="B47" s="29" t="s">
        <v>375</v>
      </c>
      <c r="C47" s="32">
        <v>10732</v>
      </c>
      <c r="D47" s="32">
        <v>9702</v>
      </c>
    </row>
    <row r="48" spans="1:4" x14ac:dyDescent="0.25">
      <c r="A48" s="29" t="s">
        <v>370</v>
      </c>
      <c r="B48" s="29" t="s">
        <v>376</v>
      </c>
      <c r="C48" s="32">
        <v>10104</v>
      </c>
      <c r="D48" s="32">
        <v>9750</v>
      </c>
    </row>
    <row r="49" spans="1:4" x14ac:dyDescent="0.25">
      <c r="A49" s="29" t="s">
        <v>370</v>
      </c>
      <c r="B49" s="29" t="s">
        <v>377</v>
      </c>
      <c r="C49" s="32">
        <v>10575</v>
      </c>
      <c r="D49" s="32">
        <v>9845</v>
      </c>
    </row>
    <row r="50" spans="1:4" x14ac:dyDescent="0.25">
      <c r="A50" s="29" t="s">
        <v>370</v>
      </c>
      <c r="B50" s="29" t="s">
        <v>378</v>
      </c>
      <c r="C50" s="32">
        <v>10702</v>
      </c>
      <c r="D50" s="32">
        <v>9921</v>
      </c>
    </row>
    <row r="51" spans="1:4" x14ac:dyDescent="0.25">
      <c r="A51" s="29" t="s">
        <v>370</v>
      </c>
      <c r="B51" s="29" t="s">
        <v>379</v>
      </c>
      <c r="C51" s="32">
        <v>11189</v>
      </c>
      <c r="D51" s="32">
        <v>10068</v>
      </c>
    </row>
    <row r="52" spans="1:4" x14ac:dyDescent="0.25">
      <c r="A52" s="29" t="s">
        <v>370</v>
      </c>
      <c r="B52" s="29" t="s">
        <v>380</v>
      </c>
      <c r="C52" s="32">
        <v>10990</v>
      </c>
      <c r="D52" s="32">
        <v>10234</v>
      </c>
    </row>
    <row r="53" spans="1:4" x14ac:dyDescent="0.25">
      <c r="A53" s="29" t="s">
        <v>370</v>
      </c>
      <c r="B53" s="29" t="s">
        <v>381</v>
      </c>
      <c r="C53" s="32">
        <v>9641</v>
      </c>
      <c r="D53" s="32">
        <v>10302</v>
      </c>
    </row>
    <row r="54" spans="1:4" x14ac:dyDescent="0.25">
      <c r="A54" s="29" t="s">
        <v>385</v>
      </c>
      <c r="B54" s="29" t="s">
        <v>369</v>
      </c>
      <c r="C54" s="32">
        <v>9282</v>
      </c>
      <c r="D54" s="32">
        <v>10353</v>
      </c>
    </row>
    <row r="55" spans="1:4" x14ac:dyDescent="0.25">
      <c r="A55" s="29" t="s">
        <v>370</v>
      </c>
      <c r="B55" s="29" t="s">
        <v>371</v>
      </c>
      <c r="C55" s="32">
        <v>10916</v>
      </c>
      <c r="D55" s="32">
        <v>10435</v>
      </c>
    </row>
    <row r="56" spans="1:4" x14ac:dyDescent="0.25">
      <c r="A56" s="29" t="s">
        <v>370</v>
      </c>
      <c r="B56" s="29" t="s">
        <v>372</v>
      </c>
      <c r="C56" s="32">
        <v>12170</v>
      </c>
      <c r="D56" s="32">
        <v>10619</v>
      </c>
    </row>
    <row r="57" spans="1:4" x14ac:dyDescent="0.25">
      <c r="A57" s="29" t="s">
        <v>370</v>
      </c>
      <c r="B57" s="29" t="s">
        <v>373</v>
      </c>
      <c r="C57" s="32">
        <v>9958</v>
      </c>
      <c r="D57" s="32">
        <v>10579</v>
      </c>
    </row>
    <row r="58" spans="1:4" x14ac:dyDescent="0.25">
      <c r="A58" s="29" t="s">
        <v>370</v>
      </c>
      <c r="B58" s="29" t="s">
        <v>374</v>
      </c>
      <c r="C58" s="32">
        <v>11443</v>
      </c>
      <c r="D58" s="32">
        <v>10642</v>
      </c>
    </row>
    <row r="59" spans="1:4" x14ac:dyDescent="0.25">
      <c r="A59" s="29" t="s">
        <v>370</v>
      </c>
      <c r="B59" s="29" t="s">
        <v>375</v>
      </c>
      <c r="C59" s="32">
        <v>11190</v>
      </c>
      <c r="D59" s="32">
        <v>10680</v>
      </c>
    </row>
    <row r="60" spans="1:4" x14ac:dyDescent="0.25">
      <c r="A60" s="29" t="s">
        <v>370</v>
      </c>
      <c r="B60" s="29" t="s">
        <v>376</v>
      </c>
      <c r="C60" s="32">
        <v>10250</v>
      </c>
      <c r="D60" s="32">
        <v>10692</v>
      </c>
    </row>
    <row r="61" spans="1:4" x14ac:dyDescent="0.25">
      <c r="A61" s="29" t="s">
        <v>370</v>
      </c>
      <c r="B61" s="29" t="s">
        <v>377</v>
      </c>
      <c r="C61" s="32">
        <v>10998</v>
      </c>
      <c r="D61" s="32">
        <v>10727</v>
      </c>
    </row>
    <row r="62" spans="1:4" x14ac:dyDescent="0.25">
      <c r="A62" s="29" t="s">
        <v>370</v>
      </c>
      <c r="B62" s="29" t="s">
        <v>378</v>
      </c>
      <c r="C62" s="32">
        <v>10862</v>
      </c>
      <c r="D62" s="32">
        <v>10741</v>
      </c>
    </row>
    <row r="63" spans="1:4" x14ac:dyDescent="0.25">
      <c r="A63" s="29" t="s">
        <v>370</v>
      </c>
      <c r="B63" s="29" t="s">
        <v>379</v>
      </c>
      <c r="C63" s="32">
        <v>11198</v>
      </c>
      <c r="D63" s="32">
        <v>10741</v>
      </c>
    </row>
    <row r="64" spans="1:4" x14ac:dyDescent="0.25">
      <c r="A64" s="29" t="s">
        <v>370</v>
      </c>
      <c r="B64" s="29" t="s">
        <v>380</v>
      </c>
      <c r="C64" s="32">
        <v>11291</v>
      </c>
      <c r="D64" s="32">
        <v>10767</v>
      </c>
    </row>
    <row r="65" spans="1:4" x14ac:dyDescent="0.25">
      <c r="A65" s="29" t="s">
        <v>370</v>
      </c>
      <c r="B65" s="29" t="s">
        <v>381</v>
      </c>
      <c r="C65" s="32">
        <v>10062</v>
      </c>
      <c r="D65" s="32">
        <v>10802</v>
      </c>
    </row>
    <row r="66" spans="1:4" x14ac:dyDescent="0.25">
      <c r="A66" s="29" t="s">
        <v>386</v>
      </c>
      <c r="B66" s="29" t="s">
        <v>369</v>
      </c>
      <c r="C66" s="32">
        <v>11384</v>
      </c>
      <c r="D66" s="32">
        <v>10977</v>
      </c>
    </row>
    <row r="67" spans="1:4" x14ac:dyDescent="0.25">
      <c r="A67" s="29" t="s">
        <v>370</v>
      </c>
      <c r="B67" s="29" t="s">
        <v>371</v>
      </c>
      <c r="C67" s="32">
        <v>10934</v>
      </c>
      <c r="D67" s="32">
        <v>10978</v>
      </c>
    </row>
    <row r="68" spans="1:4" x14ac:dyDescent="0.25">
      <c r="A68" s="29" t="s">
        <v>370</v>
      </c>
      <c r="B68" s="29" t="s">
        <v>372</v>
      </c>
      <c r="C68" s="32">
        <v>12720</v>
      </c>
      <c r="D68" s="32">
        <v>11024</v>
      </c>
    </row>
    <row r="69" spans="1:4" x14ac:dyDescent="0.25">
      <c r="A69" s="29" t="s">
        <v>370</v>
      </c>
      <c r="B69" s="29" t="s">
        <v>373</v>
      </c>
      <c r="C69" s="32">
        <v>12177</v>
      </c>
      <c r="D69" s="32">
        <v>11209</v>
      </c>
    </row>
    <row r="70" spans="1:4" x14ac:dyDescent="0.25">
      <c r="A70" s="29" t="s">
        <v>370</v>
      </c>
      <c r="B70" s="29" t="s">
        <v>374</v>
      </c>
      <c r="C70" s="32">
        <v>13045</v>
      </c>
      <c r="D70" s="32">
        <v>11343</v>
      </c>
    </row>
    <row r="71" spans="1:4" x14ac:dyDescent="0.25">
      <c r="A71" s="29" t="s">
        <v>370</v>
      </c>
      <c r="B71" s="29" t="s">
        <v>375</v>
      </c>
      <c r="C71" s="32">
        <v>12731</v>
      </c>
      <c r="D71" s="32">
        <v>11471</v>
      </c>
    </row>
    <row r="72" spans="1:4" x14ac:dyDescent="0.25">
      <c r="A72" s="29" t="s">
        <v>370</v>
      </c>
      <c r="B72" s="29" t="s">
        <v>376</v>
      </c>
      <c r="C72" s="32">
        <v>12055</v>
      </c>
      <c r="D72" s="32">
        <v>11622</v>
      </c>
    </row>
    <row r="73" spans="1:4" x14ac:dyDescent="0.25">
      <c r="A73" s="29" t="s">
        <v>370</v>
      </c>
      <c r="B73" s="29" t="s">
        <v>377</v>
      </c>
      <c r="C73" s="32">
        <v>12738</v>
      </c>
      <c r="D73" s="32">
        <v>11767</v>
      </c>
    </row>
    <row r="74" spans="1:4" x14ac:dyDescent="0.25">
      <c r="A74" s="29" t="s">
        <v>370</v>
      </c>
      <c r="B74" s="29" t="s">
        <v>378</v>
      </c>
      <c r="C74" s="32">
        <v>12214</v>
      </c>
      <c r="D74" s="32">
        <v>11879</v>
      </c>
    </row>
    <row r="75" spans="1:4" x14ac:dyDescent="0.25">
      <c r="A75" s="29" t="s">
        <v>370</v>
      </c>
      <c r="B75" s="29" t="s">
        <v>379</v>
      </c>
      <c r="C75" s="32">
        <v>12324</v>
      </c>
      <c r="D75" s="32">
        <v>11973</v>
      </c>
    </row>
    <row r="76" spans="1:4" x14ac:dyDescent="0.25">
      <c r="A76" s="29" t="s">
        <v>370</v>
      </c>
      <c r="B76" s="29" t="s">
        <v>380</v>
      </c>
      <c r="C76" s="32">
        <v>12282</v>
      </c>
      <c r="D76" s="32">
        <v>12056</v>
      </c>
    </row>
    <row r="77" spans="1:4" x14ac:dyDescent="0.25">
      <c r="A77" s="29" t="s">
        <v>370</v>
      </c>
      <c r="B77" s="29" t="s">
        <v>381</v>
      </c>
      <c r="C77" s="32">
        <v>11489</v>
      </c>
      <c r="D77" s="32">
        <v>12174</v>
      </c>
    </row>
    <row r="78" spans="1:4" x14ac:dyDescent="0.25">
      <c r="A78" s="29" t="s">
        <v>387</v>
      </c>
      <c r="B78" s="29" t="s">
        <v>369</v>
      </c>
      <c r="C78" s="32">
        <v>12328</v>
      </c>
      <c r="D78" s="32">
        <v>12253</v>
      </c>
    </row>
    <row r="79" spans="1:4" x14ac:dyDescent="0.25">
      <c r="A79" s="29" t="s">
        <v>370</v>
      </c>
      <c r="B79" s="29" t="s">
        <v>371</v>
      </c>
      <c r="C79" s="32">
        <v>12668</v>
      </c>
      <c r="D79" s="32">
        <v>12398</v>
      </c>
    </row>
  </sheetData>
  <pageMargins left="0.7" right="0.7" top="0.75" bottom="0.75" header="0.3" footer="0.3"/>
  <pageSetup paperSize="9" orientation="portrait" horizontalDpi="300" verticalDpi="30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L79"/>
  <sheetViews>
    <sheetView workbookViewId="0">
      <selection activeCell="A2" sqref="A2"/>
    </sheetView>
  </sheetViews>
  <sheetFormatPr baseColWidth="10" defaultColWidth="9.140625" defaultRowHeight="15" x14ac:dyDescent="0.25"/>
  <cols>
    <col min="1" max="16384" width="9.140625" style="29"/>
  </cols>
  <sheetData>
    <row r="1" spans="1:12" x14ac:dyDescent="0.25">
      <c r="A1" s="29" t="s">
        <v>508</v>
      </c>
    </row>
    <row r="2" spans="1:12" x14ac:dyDescent="0.25">
      <c r="A2" s="29" t="s">
        <v>403</v>
      </c>
    </row>
    <row r="5" spans="1:12" x14ac:dyDescent="0.25">
      <c r="A5" s="29" t="s">
        <v>95</v>
      </c>
      <c r="B5" s="29" t="s">
        <v>367</v>
      </c>
      <c r="C5" s="29" t="s">
        <v>404</v>
      </c>
      <c r="D5" s="29" t="s">
        <v>400</v>
      </c>
      <c r="G5" s="29" t="s">
        <v>405</v>
      </c>
      <c r="H5" s="29" t="s">
        <v>406</v>
      </c>
      <c r="I5" s="29" t="s">
        <v>407</v>
      </c>
      <c r="J5" s="29" t="s">
        <v>408</v>
      </c>
      <c r="K5" s="29" t="s">
        <v>409</v>
      </c>
      <c r="L5" s="29" t="s">
        <v>410</v>
      </c>
    </row>
    <row r="6" spans="1:12" x14ac:dyDescent="0.25">
      <c r="A6" s="29" t="s">
        <v>368</v>
      </c>
      <c r="B6" s="29" t="s">
        <v>369</v>
      </c>
      <c r="C6" s="32">
        <v>652</v>
      </c>
      <c r="D6" s="32">
        <v>513</v>
      </c>
      <c r="E6" s="32"/>
      <c r="G6" s="32">
        <v>1083</v>
      </c>
      <c r="H6" s="32">
        <v>983</v>
      </c>
      <c r="I6" s="29">
        <v>10.199999999999999</v>
      </c>
      <c r="J6" s="29">
        <v>-12.4</v>
      </c>
      <c r="K6" s="32">
        <v>879</v>
      </c>
      <c r="L6" s="32">
        <v>870</v>
      </c>
    </row>
    <row r="7" spans="1:12" x14ac:dyDescent="0.25">
      <c r="A7" s="29" t="s">
        <v>370</v>
      </c>
      <c r="B7" s="29" t="s">
        <v>371</v>
      </c>
      <c r="C7" s="32">
        <v>636</v>
      </c>
      <c r="D7" s="32">
        <v>526</v>
      </c>
    </row>
    <row r="8" spans="1:12" x14ac:dyDescent="0.25">
      <c r="A8" s="29" t="s">
        <v>370</v>
      </c>
      <c r="B8" s="29" t="s">
        <v>372</v>
      </c>
      <c r="C8" s="32">
        <v>1033</v>
      </c>
      <c r="D8" s="32">
        <v>551</v>
      </c>
    </row>
    <row r="9" spans="1:12" x14ac:dyDescent="0.25">
      <c r="A9" s="29" t="s">
        <v>370</v>
      </c>
      <c r="B9" s="29" t="s">
        <v>373</v>
      </c>
      <c r="C9" s="32">
        <v>753</v>
      </c>
      <c r="D9" s="32">
        <v>556</v>
      </c>
    </row>
    <row r="10" spans="1:12" x14ac:dyDescent="0.25">
      <c r="A10" s="29" t="s">
        <v>370</v>
      </c>
      <c r="B10" s="29" t="s">
        <v>374</v>
      </c>
      <c r="C10" s="32">
        <v>809</v>
      </c>
      <c r="D10" s="32">
        <v>569</v>
      </c>
    </row>
    <row r="11" spans="1:12" x14ac:dyDescent="0.25">
      <c r="A11" s="29" t="s">
        <v>370</v>
      </c>
      <c r="B11" s="29" t="s">
        <v>375</v>
      </c>
      <c r="C11" s="32">
        <v>548</v>
      </c>
      <c r="D11" s="32">
        <v>579</v>
      </c>
    </row>
    <row r="12" spans="1:12" x14ac:dyDescent="0.25">
      <c r="A12" s="29" t="s">
        <v>370</v>
      </c>
      <c r="B12" s="29" t="s">
        <v>376</v>
      </c>
      <c r="C12" s="32">
        <v>358</v>
      </c>
      <c r="D12" s="32">
        <v>586</v>
      </c>
    </row>
    <row r="13" spans="1:12" x14ac:dyDescent="0.25">
      <c r="A13" s="29" t="s">
        <v>370</v>
      </c>
      <c r="B13" s="29" t="s">
        <v>377</v>
      </c>
      <c r="C13" s="32">
        <v>393</v>
      </c>
      <c r="D13" s="32">
        <v>601</v>
      </c>
    </row>
    <row r="14" spans="1:12" x14ac:dyDescent="0.25">
      <c r="A14" s="29" t="s">
        <v>370</v>
      </c>
      <c r="B14" s="29" t="s">
        <v>378</v>
      </c>
      <c r="C14" s="32">
        <v>438</v>
      </c>
      <c r="D14" s="32">
        <v>613</v>
      </c>
    </row>
    <row r="15" spans="1:12" x14ac:dyDescent="0.25">
      <c r="A15" s="29" t="s">
        <v>370</v>
      </c>
      <c r="B15" s="29" t="s">
        <v>379</v>
      </c>
      <c r="C15" s="32">
        <v>484</v>
      </c>
      <c r="D15" s="32">
        <v>620</v>
      </c>
    </row>
    <row r="16" spans="1:12" x14ac:dyDescent="0.25">
      <c r="A16" s="29" t="s">
        <v>370</v>
      </c>
      <c r="B16" s="29" t="s">
        <v>380</v>
      </c>
      <c r="C16" s="32">
        <v>474</v>
      </c>
      <c r="D16" s="32">
        <v>608</v>
      </c>
    </row>
    <row r="17" spans="1:4" x14ac:dyDescent="0.25">
      <c r="A17" s="29" t="s">
        <v>370</v>
      </c>
      <c r="B17" s="29" t="s">
        <v>381</v>
      </c>
      <c r="C17" s="32">
        <v>624</v>
      </c>
      <c r="D17" s="32">
        <v>600</v>
      </c>
    </row>
    <row r="18" spans="1:4" x14ac:dyDescent="0.25">
      <c r="A18" s="29" t="s">
        <v>382</v>
      </c>
      <c r="B18" s="29" t="s">
        <v>369</v>
      </c>
      <c r="C18" s="32">
        <v>699</v>
      </c>
      <c r="D18" s="32">
        <v>604</v>
      </c>
    </row>
    <row r="19" spans="1:4" x14ac:dyDescent="0.25">
      <c r="A19" s="29" t="s">
        <v>370</v>
      </c>
      <c r="B19" s="29" t="s">
        <v>371</v>
      </c>
      <c r="C19" s="32">
        <v>840</v>
      </c>
      <c r="D19" s="32">
        <v>621</v>
      </c>
    </row>
    <row r="20" spans="1:4" x14ac:dyDescent="0.25">
      <c r="A20" s="29" t="s">
        <v>370</v>
      </c>
      <c r="B20" s="29" t="s">
        <v>372</v>
      </c>
      <c r="C20" s="32">
        <v>939</v>
      </c>
      <c r="D20" s="32">
        <v>613</v>
      </c>
    </row>
    <row r="21" spans="1:4" x14ac:dyDescent="0.25">
      <c r="A21" s="29" t="s">
        <v>370</v>
      </c>
      <c r="B21" s="29" t="s">
        <v>373</v>
      </c>
      <c r="C21" s="32">
        <v>1027</v>
      </c>
      <c r="D21" s="32">
        <v>636</v>
      </c>
    </row>
    <row r="22" spans="1:4" x14ac:dyDescent="0.25">
      <c r="A22" s="29" t="s">
        <v>370</v>
      </c>
      <c r="B22" s="29" t="s">
        <v>374</v>
      </c>
      <c r="C22" s="32">
        <v>828</v>
      </c>
      <c r="D22" s="32">
        <v>638</v>
      </c>
    </row>
    <row r="23" spans="1:4" x14ac:dyDescent="0.25">
      <c r="A23" s="29" t="s">
        <v>370</v>
      </c>
      <c r="B23" s="29" t="s">
        <v>375</v>
      </c>
      <c r="C23" s="32">
        <v>736</v>
      </c>
      <c r="D23" s="32">
        <v>653</v>
      </c>
    </row>
    <row r="24" spans="1:4" x14ac:dyDescent="0.25">
      <c r="A24" s="29" t="s">
        <v>370</v>
      </c>
      <c r="B24" s="29" t="s">
        <v>376</v>
      </c>
      <c r="C24" s="32">
        <v>595</v>
      </c>
      <c r="D24" s="32">
        <v>673</v>
      </c>
    </row>
    <row r="25" spans="1:4" x14ac:dyDescent="0.25">
      <c r="A25" s="29" t="s">
        <v>370</v>
      </c>
      <c r="B25" s="29" t="s">
        <v>377</v>
      </c>
      <c r="C25" s="32">
        <v>559</v>
      </c>
      <c r="D25" s="32">
        <v>687</v>
      </c>
    </row>
    <row r="26" spans="1:4" x14ac:dyDescent="0.25">
      <c r="A26" s="29" t="s">
        <v>370</v>
      </c>
      <c r="B26" s="29" t="s">
        <v>378</v>
      </c>
      <c r="C26" s="32">
        <v>520</v>
      </c>
      <c r="D26" s="32">
        <v>694</v>
      </c>
    </row>
    <row r="27" spans="1:4" x14ac:dyDescent="0.25">
      <c r="A27" s="29" t="s">
        <v>370</v>
      </c>
      <c r="B27" s="29" t="s">
        <v>379</v>
      </c>
      <c r="C27" s="32">
        <v>611</v>
      </c>
      <c r="D27" s="32">
        <v>704</v>
      </c>
    </row>
    <row r="28" spans="1:4" x14ac:dyDescent="0.25">
      <c r="A28" s="29" t="s">
        <v>370</v>
      </c>
      <c r="B28" s="29" t="s">
        <v>380</v>
      </c>
      <c r="C28" s="32">
        <v>644</v>
      </c>
      <c r="D28" s="32">
        <v>718</v>
      </c>
    </row>
    <row r="29" spans="1:4" x14ac:dyDescent="0.25">
      <c r="A29" s="29" t="s">
        <v>370</v>
      </c>
      <c r="B29" s="29" t="s">
        <v>381</v>
      </c>
      <c r="C29" s="32">
        <v>783</v>
      </c>
      <c r="D29" s="32">
        <v>732</v>
      </c>
    </row>
    <row r="30" spans="1:4" x14ac:dyDescent="0.25">
      <c r="A30" s="29" t="s">
        <v>383</v>
      </c>
      <c r="B30" s="29" t="s">
        <v>369</v>
      </c>
      <c r="C30" s="32">
        <v>691</v>
      </c>
      <c r="D30" s="32">
        <v>731</v>
      </c>
    </row>
    <row r="31" spans="1:4" x14ac:dyDescent="0.25">
      <c r="A31" s="29" t="s">
        <v>370</v>
      </c>
      <c r="B31" s="29" t="s">
        <v>371</v>
      </c>
      <c r="C31" s="32">
        <v>721</v>
      </c>
      <c r="D31" s="32">
        <v>721</v>
      </c>
    </row>
    <row r="32" spans="1:4" x14ac:dyDescent="0.25">
      <c r="A32" s="29" t="s">
        <v>370</v>
      </c>
      <c r="B32" s="29" t="s">
        <v>372</v>
      </c>
      <c r="C32" s="32">
        <v>755</v>
      </c>
      <c r="D32" s="32">
        <v>706</v>
      </c>
    </row>
    <row r="33" spans="1:4" x14ac:dyDescent="0.25">
      <c r="A33" s="29" t="s">
        <v>370</v>
      </c>
      <c r="B33" s="29" t="s">
        <v>373</v>
      </c>
      <c r="C33" s="32">
        <v>828</v>
      </c>
      <c r="D33" s="32">
        <v>689</v>
      </c>
    </row>
    <row r="34" spans="1:4" x14ac:dyDescent="0.25">
      <c r="A34" s="29" t="s">
        <v>370</v>
      </c>
      <c r="B34" s="29" t="s">
        <v>374</v>
      </c>
      <c r="C34" s="32">
        <v>882</v>
      </c>
      <c r="D34" s="32">
        <v>694</v>
      </c>
    </row>
    <row r="35" spans="1:4" x14ac:dyDescent="0.25">
      <c r="A35" s="29" t="s">
        <v>370</v>
      </c>
      <c r="B35" s="29" t="s">
        <v>375</v>
      </c>
      <c r="C35" s="32">
        <v>824</v>
      </c>
      <c r="D35" s="32">
        <v>701</v>
      </c>
    </row>
    <row r="36" spans="1:4" x14ac:dyDescent="0.25">
      <c r="A36" s="29" t="s">
        <v>370</v>
      </c>
      <c r="B36" s="29" t="s">
        <v>376</v>
      </c>
      <c r="C36" s="32">
        <v>649</v>
      </c>
      <c r="D36" s="32">
        <v>706</v>
      </c>
    </row>
    <row r="37" spans="1:4" x14ac:dyDescent="0.25">
      <c r="A37" s="29" t="s">
        <v>370</v>
      </c>
      <c r="B37" s="29" t="s">
        <v>377</v>
      </c>
      <c r="C37" s="32">
        <v>594</v>
      </c>
      <c r="D37" s="32">
        <v>709</v>
      </c>
    </row>
    <row r="38" spans="1:4" x14ac:dyDescent="0.25">
      <c r="A38" s="29" t="s">
        <v>370</v>
      </c>
      <c r="B38" s="29" t="s">
        <v>378</v>
      </c>
      <c r="C38" s="32">
        <v>663</v>
      </c>
      <c r="D38" s="32">
        <v>720</v>
      </c>
    </row>
    <row r="39" spans="1:4" x14ac:dyDescent="0.25">
      <c r="A39" s="29" t="s">
        <v>370</v>
      </c>
      <c r="B39" s="29" t="s">
        <v>379</v>
      </c>
      <c r="C39" s="32">
        <v>617</v>
      </c>
      <c r="D39" s="32">
        <v>721</v>
      </c>
    </row>
    <row r="40" spans="1:4" x14ac:dyDescent="0.25">
      <c r="A40" s="29" t="s">
        <v>370</v>
      </c>
      <c r="B40" s="29" t="s">
        <v>380</v>
      </c>
      <c r="C40" s="32">
        <v>715</v>
      </c>
      <c r="D40" s="32">
        <v>727</v>
      </c>
    </row>
    <row r="41" spans="1:4" x14ac:dyDescent="0.25">
      <c r="A41" s="29" t="s">
        <v>370</v>
      </c>
      <c r="B41" s="29" t="s">
        <v>381</v>
      </c>
      <c r="C41" s="32">
        <v>744</v>
      </c>
      <c r="D41" s="32">
        <v>724</v>
      </c>
    </row>
    <row r="42" spans="1:4" x14ac:dyDescent="0.25">
      <c r="A42" s="29" t="s">
        <v>384</v>
      </c>
      <c r="B42" s="29" t="s">
        <v>369</v>
      </c>
      <c r="C42" s="32">
        <v>711</v>
      </c>
      <c r="D42" s="32">
        <v>725</v>
      </c>
    </row>
    <row r="43" spans="1:4" x14ac:dyDescent="0.25">
      <c r="A43" s="29" t="s">
        <v>370</v>
      </c>
      <c r="B43" s="29" t="s">
        <v>371</v>
      </c>
      <c r="C43" s="32">
        <v>745</v>
      </c>
      <c r="D43" s="32">
        <v>727</v>
      </c>
    </row>
    <row r="44" spans="1:4" x14ac:dyDescent="0.25">
      <c r="A44" s="29" t="s">
        <v>370</v>
      </c>
      <c r="B44" s="29" t="s">
        <v>372</v>
      </c>
      <c r="C44" s="32">
        <v>843</v>
      </c>
      <c r="D44" s="32">
        <v>735</v>
      </c>
    </row>
    <row r="45" spans="1:4" x14ac:dyDescent="0.25">
      <c r="A45" s="29" t="s">
        <v>370</v>
      </c>
      <c r="B45" s="29" t="s">
        <v>373</v>
      </c>
      <c r="C45" s="32">
        <v>874</v>
      </c>
      <c r="D45" s="32">
        <v>739</v>
      </c>
    </row>
    <row r="46" spans="1:4" x14ac:dyDescent="0.25">
      <c r="A46" s="29" t="s">
        <v>370</v>
      </c>
      <c r="B46" s="29" t="s">
        <v>374</v>
      </c>
      <c r="C46" s="32">
        <v>894</v>
      </c>
      <c r="D46" s="32">
        <v>739</v>
      </c>
    </row>
    <row r="47" spans="1:4" x14ac:dyDescent="0.25">
      <c r="A47" s="29" t="s">
        <v>370</v>
      </c>
      <c r="B47" s="29" t="s">
        <v>375</v>
      </c>
      <c r="C47" s="32">
        <v>802</v>
      </c>
      <c r="D47" s="32">
        <v>738</v>
      </c>
    </row>
    <row r="48" spans="1:4" x14ac:dyDescent="0.25">
      <c r="A48" s="29" t="s">
        <v>370</v>
      </c>
      <c r="B48" s="29" t="s">
        <v>376</v>
      </c>
      <c r="C48" s="32">
        <v>570</v>
      </c>
      <c r="D48" s="32">
        <v>731</v>
      </c>
    </row>
    <row r="49" spans="1:4" x14ac:dyDescent="0.25">
      <c r="A49" s="29" t="s">
        <v>370</v>
      </c>
      <c r="B49" s="29" t="s">
        <v>377</v>
      </c>
      <c r="C49" s="32">
        <v>561</v>
      </c>
      <c r="D49" s="32">
        <v>728</v>
      </c>
    </row>
    <row r="50" spans="1:4" x14ac:dyDescent="0.25">
      <c r="A50" s="29" t="s">
        <v>370</v>
      </c>
      <c r="B50" s="29" t="s">
        <v>378</v>
      </c>
      <c r="C50" s="32">
        <v>623</v>
      </c>
      <c r="D50" s="32">
        <v>725</v>
      </c>
    </row>
    <row r="51" spans="1:4" x14ac:dyDescent="0.25">
      <c r="A51" s="29" t="s">
        <v>370</v>
      </c>
      <c r="B51" s="29" t="s">
        <v>379</v>
      </c>
      <c r="C51" s="32">
        <v>635</v>
      </c>
      <c r="D51" s="32">
        <v>726</v>
      </c>
    </row>
    <row r="52" spans="1:4" x14ac:dyDescent="0.25">
      <c r="A52" s="29" t="s">
        <v>370</v>
      </c>
      <c r="B52" s="29" t="s">
        <v>380</v>
      </c>
      <c r="C52" s="32">
        <v>590</v>
      </c>
      <c r="D52" s="32">
        <v>716</v>
      </c>
    </row>
    <row r="53" spans="1:4" x14ac:dyDescent="0.25">
      <c r="A53" s="29" t="s">
        <v>370</v>
      </c>
      <c r="B53" s="29" t="s">
        <v>381</v>
      </c>
      <c r="C53" s="32">
        <v>675</v>
      </c>
      <c r="D53" s="32">
        <v>710</v>
      </c>
    </row>
    <row r="54" spans="1:4" x14ac:dyDescent="0.25">
      <c r="A54" s="29" t="s">
        <v>385</v>
      </c>
      <c r="B54" s="29" t="s">
        <v>369</v>
      </c>
      <c r="C54" s="32">
        <v>645</v>
      </c>
      <c r="D54" s="32">
        <v>705</v>
      </c>
    </row>
    <row r="55" spans="1:4" x14ac:dyDescent="0.25">
      <c r="A55" s="29" t="s">
        <v>370</v>
      </c>
      <c r="B55" s="29" t="s">
        <v>371</v>
      </c>
      <c r="C55" s="32">
        <v>871</v>
      </c>
      <c r="D55" s="32">
        <v>715</v>
      </c>
    </row>
    <row r="56" spans="1:4" x14ac:dyDescent="0.25">
      <c r="A56" s="29" t="s">
        <v>370</v>
      </c>
      <c r="B56" s="29" t="s">
        <v>372</v>
      </c>
      <c r="C56" s="32">
        <v>1039</v>
      </c>
      <c r="D56" s="32">
        <v>732</v>
      </c>
    </row>
    <row r="57" spans="1:4" x14ac:dyDescent="0.25">
      <c r="A57" s="29" t="s">
        <v>370</v>
      </c>
      <c r="B57" s="29" t="s">
        <v>373</v>
      </c>
      <c r="C57" s="32">
        <v>992</v>
      </c>
      <c r="D57" s="32">
        <v>741</v>
      </c>
    </row>
    <row r="58" spans="1:4" x14ac:dyDescent="0.25">
      <c r="A58" s="29" t="s">
        <v>370</v>
      </c>
      <c r="B58" s="29" t="s">
        <v>374</v>
      </c>
      <c r="C58" s="32">
        <v>1045</v>
      </c>
      <c r="D58" s="32">
        <v>754</v>
      </c>
    </row>
    <row r="59" spans="1:4" x14ac:dyDescent="0.25">
      <c r="A59" s="29" t="s">
        <v>370</v>
      </c>
      <c r="B59" s="29" t="s">
        <v>375</v>
      </c>
      <c r="C59" s="32">
        <v>949</v>
      </c>
      <c r="D59" s="32">
        <v>766</v>
      </c>
    </row>
    <row r="60" spans="1:4" x14ac:dyDescent="0.25">
      <c r="A60" s="29" t="s">
        <v>370</v>
      </c>
      <c r="B60" s="29" t="s">
        <v>376</v>
      </c>
      <c r="C60" s="32">
        <v>754</v>
      </c>
      <c r="D60" s="32">
        <v>782</v>
      </c>
    </row>
    <row r="61" spans="1:4" x14ac:dyDescent="0.25">
      <c r="A61" s="29" t="s">
        <v>370</v>
      </c>
      <c r="B61" s="29" t="s">
        <v>377</v>
      </c>
      <c r="C61" s="32">
        <v>691</v>
      </c>
      <c r="D61" s="32">
        <v>792</v>
      </c>
    </row>
    <row r="62" spans="1:4" x14ac:dyDescent="0.25">
      <c r="A62" s="29" t="s">
        <v>370</v>
      </c>
      <c r="B62" s="29" t="s">
        <v>378</v>
      </c>
      <c r="C62" s="32">
        <v>759</v>
      </c>
      <c r="D62" s="32">
        <v>804</v>
      </c>
    </row>
    <row r="63" spans="1:4" x14ac:dyDescent="0.25">
      <c r="A63" s="29" t="s">
        <v>370</v>
      </c>
      <c r="B63" s="29" t="s">
        <v>379</v>
      </c>
      <c r="C63" s="32">
        <v>885</v>
      </c>
      <c r="D63" s="32">
        <v>825</v>
      </c>
    </row>
    <row r="64" spans="1:4" x14ac:dyDescent="0.25">
      <c r="A64" s="29" t="s">
        <v>370</v>
      </c>
      <c r="B64" s="29" t="s">
        <v>380</v>
      </c>
      <c r="C64" s="32">
        <v>959</v>
      </c>
      <c r="D64" s="32">
        <v>855</v>
      </c>
    </row>
    <row r="65" spans="1:4" x14ac:dyDescent="0.25">
      <c r="A65" s="29" t="s">
        <v>370</v>
      </c>
      <c r="B65" s="29" t="s">
        <v>381</v>
      </c>
      <c r="C65" s="32">
        <v>1129</v>
      </c>
      <c r="D65" s="32">
        <v>893</v>
      </c>
    </row>
    <row r="66" spans="1:4" x14ac:dyDescent="0.25">
      <c r="A66" s="29" t="s">
        <v>386</v>
      </c>
      <c r="B66" s="29" t="s">
        <v>369</v>
      </c>
      <c r="C66" s="32">
        <v>980</v>
      </c>
      <c r="D66" s="32">
        <v>921</v>
      </c>
    </row>
    <row r="67" spans="1:4" x14ac:dyDescent="0.25">
      <c r="A67" s="29" t="s">
        <v>370</v>
      </c>
      <c r="B67" s="29" t="s">
        <v>371</v>
      </c>
      <c r="C67" s="32">
        <v>983</v>
      </c>
      <c r="D67" s="32">
        <v>931</v>
      </c>
    </row>
    <row r="68" spans="1:4" x14ac:dyDescent="0.25">
      <c r="A68" s="29" t="s">
        <v>370</v>
      </c>
      <c r="B68" s="29" t="s">
        <v>372</v>
      </c>
      <c r="C68" s="32">
        <v>986</v>
      </c>
      <c r="D68" s="32">
        <v>926</v>
      </c>
    </row>
    <row r="69" spans="1:4" x14ac:dyDescent="0.25">
      <c r="A69" s="29" t="s">
        <v>370</v>
      </c>
      <c r="B69" s="29" t="s">
        <v>373</v>
      </c>
      <c r="C69" s="32">
        <v>997</v>
      </c>
      <c r="D69" s="32">
        <v>926</v>
      </c>
    </row>
    <row r="70" spans="1:4" x14ac:dyDescent="0.25">
      <c r="A70" s="29" t="s">
        <v>370</v>
      </c>
      <c r="B70" s="29" t="s">
        <v>374</v>
      </c>
      <c r="C70" s="32">
        <v>990</v>
      </c>
      <c r="D70" s="32">
        <v>922</v>
      </c>
    </row>
    <row r="71" spans="1:4" x14ac:dyDescent="0.25">
      <c r="A71" s="29" t="s">
        <v>370</v>
      </c>
      <c r="B71" s="29" t="s">
        <v>375</v>
      </c>
      <c r="C71" s="32">
        <v>1008</v>
      </c>
      <c r="D71" s="32">
        <v>927</v>
      </c>
    </row>
    <row r="72" spans="1:4" x14ac:dyDescent="0.25">
      <c r="A72" s="29" t="s">
        <v>370</v>
      </c>
      <c r="B72" s="29" t="s">
        <v>376</v>
      </c>
      <c r="C72" s="32">
        <v>759</v>
      </c>
      <c r="D72" s="32">
        <v>927</v>
      </c>
    </row>
    <row r="73" spans="1:4" x14ac:dyDescent="0.25">
      <c r="A73" s="29" t="s">
        <v>370</v>
      </c>
      <c r="B73" s="29" t="s">
        <v>377</v>
      </c>
      <c r="C73" s="32">
        <v>718</v>
      </c>
      <c r="D73" s="32">
        <v>930</v>
      </c>
    </row>
    <row r="74" spans="1:4" x14ac:dyDescent="0.25">
      <c r="A74" s="29" t="s">
        <v>370</v>
      </c>
      <c r="B74" s="29" t="s">
        <v>378</v>
      </c>
      <c r="C74" s="32">
        <v>753</v>
      </c>
      <c r="D74" s="32">
        <v>929</v>
      </c>
    </row>
    <row r="75" spans="1:4" x14ac:dyDescent="0.25">
      <c r="A75" s="29" t="s">
        <v>370</v>
      </c>
      <c r="B75" s="29" t="s">
        <v>379</v>
      </c>
      <c r="C75" s="32">
        <v>777</v>
      </c>
      <c r="D75" s="32">
        <v>920</v>
      </c>
    </row>
    <row r="76" spans="1:4" x14ac:dyDescent="0.25">
      <c r="A76" s="29" t="s">
        <v>370</v>
      </c>
      <c r="B76" s="29" t="s">
        <v>380</v>
      </c>
      <c r="C76" s="32">
        <v>817</v>
      </c>
      <c r="D76" s="32">
        <v>908</v>
      </c>
    </row>
    <row r="77" spans="1:4" x14ac:dyDescent="0.25">
      <c r="A77" s="29" t="s">
        <v>370</v>
      </c>
      <c r="B77" s="29" t="s">
        <v>381</v>
      </c>
      <c r="C77" s="32">
        <v>797</v>
      </c>
      <c r="D77" s="32">
        <v>880</v>
      </c>
    </row>
    <row r="78" spans="1:4" x14ac:dyDescent="0.25">
      <c r="A78" s="29" t="s">
        <v>387</v>
      </c>
      <c r="B78" s="29" t="s">
        <v>369</v>
      </c>
      <c r="C78" s="32">
        <v>859</v>
      </c>
      <c r="D78" s="32">
        <v>870</v>
      </c>
    </row>
    <row r="79" spans="1:4" x14ac:dyDescent="0.25">
      <c r="A79" s="29" t="s">
        <v>370</v>
      </c>
      <c r="B79" s="29" t="s">
        <v>371</v>
      </c>
      <c r="C79" s="32">
        <v>1083</v>
      </c>
      <c r="D79" s="32">
        <v>879</v>
      </c>
    </row>
  </sheetData>
  <pageMargins left="0.7" right="0.7" top="0.75" bottom="0.75" header="0.3" footer="0.3"/>
  <pageSetup paperSize="9" orientation="portrait" horizontalDpi="300" verticalDpi="30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L79"/>
  <sheetViews>
    <sheetView workbookViewId="0">
      <selection activeCell="A2" sqref="A2"/>
    </sheetView>
  </sheetViews>
  <sheetFormatPr baseColWidth="10" defaultColWidth="9.140625" defaultRowHeight="15" x14ac:dyDescent="0.25"/>
  <cols>
    <col min="1" max="16384" width="9.140625" style="29"/>
  </cols>
  <sheetData>
    <row r="1" spans="1:12" x14ac:dyDescent="0.25">
      <c r="A1" s="29" t="s">
        <v>509</v>
      </c>
    </row>
    <row r="2" spans="1:12" x14ac:dyDescent="0.25">
      <c r="A2" s="29" t="s">
        <v>403</v>
      </c>
    </row>
    <row r="3" spans="1:12" x14ac:dyDescent="0.25">
      <c r="A3" s="29" t="s">
        <v>411</v>
      </c>
    </row>
    <row r="5" spans="1:12" x14ac:dyDescent="0.25">
      <c r="A5" s="29" t="s">
        <v>95</v>
      </c>
      <c r="B5" s="29" t="s">
        <v>367</v>
      </c>
      <c r="C5" s="29" t="s">
        <v>404</v>
      </c>
      <c r="D5" s="29" t="s">
        <v>388</v>
      </c>
      <c r="E5" s="29" t="s">
        <v>389</v>
      </c>
      <c r="H5" s="29" t="s">
        <v>412</v>
      </c>
      <c r="I5" s="29" t="s">
        <v>413</v>
      </c>
      <c r="J5" s="29" t="s">
        <v>407</v>
      </c>
      <c r="K5" s="29" t="s">
        <v>408</v>
      </c>
      <c r="L5" s="29" t="s">
        <v>414</v>
      </c>
    </row>
    <row r="6" spans="1:12" x14ac:dyDescent="0.25">
      <c r="A6" s="29" t="s">
        <v>368</v>
      </c>
      <c r="B6" s="29" t="s">
        <v>369</v>
      </c>
      <c r="C6" s="32">
        <v>85880</v>
      </c>
      <c r="D6" s="29">
        <v>7.1</v>
      </c>
      <c r="E6" s="29">
        <v>11.4</v>
      </c>
      <c r="F6" s="32"/>
      <c r="H6" s="32">
        <v>159316</v>
      </c>
      <c r="I6" s="32">
        <v>157482</v>
      </c>
      <c r="J6" s="29">
        <v>11.5</v>
      </c>
      <c r="K6" s="29">
        <v>10.3</v>
      </c>
      <c r="L6" s="29">
        <v>9.6</v>
      </c>
    </row>
    <row r="7" spans="1:12" x14ac:dyDescent="0.25">
      <c r="A7" s="29" t="s">
        <v>370</v>
      </c>
      <c r="B7" s="29" t="s">
        <v>371</v>
      </c>
      <c r="C7" s="32">
        <v>86176</v>
      </c>
      <c r="D7" s="29">
        <v>6.3</v>
      </c>
      <c r="E7" s="29">
        <v>11.1</v>
      </c>
    </row>
    <row r="8" spans="1:12" x14ac:dyDescent="0.25">
      <c r="A8" s="29" t="s">
        <v>370</v>
      </c>
      <c r="B8" s="29" t="s">
        <v>372</v>
      </c>
      <c r="C8" s="32">
        <v>85911</v>
      </c>
      <c r="D8" s="29">
        <v>4.9000000000000004</v>
      </c>
      <c r="E8" s="29">
        <v>10.6</v>
      </c>
    </row>
    <row r="9" spans="1:12" x14ac:dyDescent="0.25">
      <c r="A9" s="29" t="s">
        <v>370</v>
      </c>
      <c r="B9" s="29" t="s">
        <v>373</v>
      </c>
      <c r="C9" s="32">
        <v>85846</v>
      </c>
      <c r="D9" s="29">
        <v>3.7</v>
      </c>
      <c r="E9" s="29">
        <v>10.1</v>
      </c>
    </row>
    <row r="10" spans="1:12" x14ac:dyDescent="0.25">
      <c r="A10" s="29" t="s">
        <v>370</v>
      </c>
      <c r="B10" s="29" t="s">
        <v>374</v>
      </c>
      <c r="C10" s="32">
        <v>86325</v>
      </c>
      <c r="D10" s="29">
        <v>2.8</v>
      </c>
      <c r="E10" s="29">
        <v>9.4</v>
      </c>
    </row>
    <row r="11" spans="1:12" x14ac:dyDescent="0.25">
      <c r="A11" s="29" t="s">
        <v>370</v>
      </c>
      <c r="B11" s="29" t="s">
        <v>375</v>
      </c>
      <c r="C11" s="32">
        <v>86504</v>
      </c>
      <c r="D11" s="29">
        <v>1.6</v>
      </c>
      <c r="E11" s="29">
        <v>8.3000000000000007</v>
      </c>
    </row>
    <row r="12" spans="1:12" x14ac:dyDescent="0.25">
      <c r="A12" s="29" t="s">
        <v>370</v>
      </c>
      <c r="B12" s="29" t="s">
        <v>376</v>
      </c>
      <c r="C12" s="32">
        <v>86893</v>
      </c>
      <c r="D12" s="29">
        <v>0.4</v>
      </c>
      <c r="E12" s="29">
        <v>7</v>
      </c>
    </row>
    <row r="13" spans="1:12" x14ac:dyDescent="0.25">
      <c r="A13" s="29" t="s">
        <v>370</v>
      </c>
      <c r="B13" s="29" t="s">
        <v>377</v>
      </c>
      <c r="C13" s="32">
        <v>88222</v>
      </c>
      <c r="D13" s="29">
        <v>1.7</v>
      </c>
      <c r="E13" s="29">
        <v>5.9</v>
      </c>
    </row>
    <row r="14" spans="1:12" x14ac:dyDescent="0.25">
      <c r="A14" s="29" t="s">
        <v>370</v>
      </c>
      <c r="B14" s="29" t="s">
        <v>378</v>
      </c>
      <c r="C14" s="32">
        <v>89213</v>
      </c>
      <c r="D14" s="29">
        <v>3.4</v>
      </c>
      <c r="E14" s="29">
        <v>5.0999999999999996</v>
      </c>
    </row>
    <row r="15" spans="1:12" x14ac:dyDescent="0.25">
      <c r="A15" s="29" t="s">
        <v>370</v>
      </c>
      <c r="B15" s="29" t="s">
        <v>379</v>
      </c>
      <c r="C15" s="32">
        <v>89283</v>
      </c>
      <c r="D15" s="29">
        <v>3.1</v>
      </c>
      <c r="E15" s="29">
        <v>4.3</v>
      </c>
    </row>
    <row r="16" spans="1:12" x14ac:dyDescent="0.25">
      <c r="A16" s="29" t="s">
        <v>370</v>
      </c>
      <c r="B16" s="29" t="s">
        <v>380</v>
      </c>
      <c r="C16" s="32">
        <v>89142</v>
      </c>
      <c r="D16" s="29">
        <v>3.3</v>
      </c>
      <c r="E16" s="29">
        <v>3.8</v>
      </c>
    </row>
    <row r="17" spans="1:5" x14ac:dyDescent="0.25">
      <c r="A17" s="29" t="s">
        <v>370</v>
      </c>
      <c r="B17" s="29" t="s">
        <v>381</v>
      </c>
      <c r="C17" s="32">
        <v>89353</v>
      </c>
      <c r="D17" s="29">
        <v>4.5999999999999996</v>
      </c>
      <c r="E17" s="29">
        <v>3.6</v>
      </c>
    </row>
    <row r="18" spans="1:5" x14ac:dyDescent="0.25">
      <c r="A18" s="29" t="s">
        <v>382</v>
      </c>
      <c r="B18" s="29" t="s">
        <v>369</v>
      </c>
      <c r="C18" s="32">
        <v>89186</v>
      </c>
      <c r="D18" s="29">
        <v>3.8</v>
      </c>
      <c r="E18" s="29">
        <v>3.3</v>
      </c>
    </row>
    <row r="19" spans="1:5" x14ac:dyDescent="0.25">
      <c r="A19" s="29" t="s">
        <v>370</v>
      </c>
      <c r="B19" s="29" t="s">
        <v>371</v>
      </c>
      <c r="C19" s="32">
        <v>89732</v>
      </c>
      <c r="D19" s="29">
        <v>4.0999999999999996</v>
      </c>
      <c r="E19" s="29">
        <v>3.1</v>
      </c>
    </row>
    <row r="20" spans="1:5" x14ac:dyDescent="0.25">
      <c r="A20" s="29" t="s">
        <v>370</v>
      </c>
      <c r="B20" s="29" t="s">
        <v>372</v>
      </c>
      <c r="C20" s="32">
        <v>90608</v>
      </c>
      <c r="D20" s="29">
        <v>5.5</v>
      </c>
      <c r="E20" s="29">
        <v>3.2</v>
      </c>
    </row>
    <row r="21" spans="1:5" x14ac:dyDescent="0.25">
      <c r="A21" s="29" t="s">
        <v>370</v>
      </c>
      <c r="B21" s="29" t="s">
        <v>373</v>
      </c>
      <c r="C21" s="32">
        <v>92414</v>
      </c>
      <c r="D21" s="29">
        <v>7.7</v>
      </c>
      <c r="E21" s="29">
        <v>3.5</v>
      </c>
    </row>
    <row r="22" spans="1:5" x14ac:dyDescent="0.25">
      <c r="A22" s="29" t="s">
        <v>370</v>
      </c>
      <c r="B22" s="29" t="s">
        <v>374</v>
      </c>
      <c r="C22" s="32">
        <v>93450</v>
      </c>
      <c r="D22" s="29">
        <v>8.3000000000000007</v>
      </c>
      <c r="E22" s="29">
        <v>3.9</v>
      </c>
    </row>
    <row r="23" spans="1:5" x14ac:dyDescent="0.25">
      <c r="A23" s="29" t="s">
        <v>370</v>
      </c>
      <c r="B23" s="29" t="s">
        <v>375</v>
      </c>
      <c r="C23" s="32">
        <v>94163</v>
      </c>
      <c r="D23" s="29">
        <v>8.9</v>
      </c>
      <c r="E23" s="29">
        <v>4.5999999999999996</v>
      </c>
    </row>
    <row r="24" spans="1:5" x14ac:dyDescent="0.25">
      <c r="A24" s="29" t="s">
        <v>370</v>
      </c>
      <c r="B24" s="29" t="s">
        <v>376</v>
      </c>
      <c r="C24" s="32">
        <v>94807</v>
      </c>
      <c r="D24" s="29">
        <v>9.1</v>
      </c>
      <c r="E24" s="29">
        <v>5.3</v>
      </c>
    </row>
    <row r="25" spans="1:5" x14ac:dyDescent="0.25">
      <c r="A25" s="29" t="s">
        <v>370</v>
      </c>
      <c r="B25" s="29" t="s">
        <v>377</v>
      </c>
      <c r="C25" s="32">
        <v>94879</v>
      </c>
      <c r="D25" s="29">
        <v>7.5</v>
      </c>
      <c r="E25" s="29">
        <v>5.8</v>
      </c>
    </row>
    <row r="26" spans="1:5" x14ac:dyDescent="0.25">
      <c r="A26" s="29" t="s">
        <v>370</v>
      </c>
      <c r="B26" s="29" t="s">
        <v>378</v>
      </c>
      <c r="C26" s="32">
        <v>95388</v>
      </c>
      <c r="D26" s="29">
        <v>6.9</v>
      </c>
      <c r="E26" s="29">
        <v>6.1</v>
      </c>
    </row>
    <row r="27" spans="1:5" x14ac:dyDescent="0.25">
      <c r="A27" s="29" t="s">
        <v>370</v>
      </c>
      <c r="B27" s="29" t="s">
        <v>379</v>
      </c>
      <c r="C27" s="32">
        <v>96553</v>
      </c>
      <c r="D27" s="29">
        <v>8.1</v>
      </c>
      <c r="E27" s="29">
        <v>6.5</v>
      </c>
    </row>
    <row r="28" spans="1:5" x14ac:dyDescent="0.25">
      <c r="A28" s="29" t="s">
        <v>370</v>
      </c>
      <c r="B28" s="29" t="s">
        <v>380</v>
      </c>
      <c r="C28" s="32">
        <v>96823</v>
      </c>
      <c r="D28" s="29">
        <v>8.6</v>
      </c>
      <c r="E28" s="29">
        <v>6.9</v>
      </c>
    </row>
    <row r="29" spans="1:5" x14ac:dyDescent="0.25">
      <c r="A29" s="29" t="s">
        <v>370</v>
      </c>
      <c r="B29" s="29" t="s">
        <v>381</v>
      </c>
      <c r="C29" s="32">
        <v>98487</v>
      </c>
      <c r="D29" s="29">
        <v>10.199999999999999</v>
      </c>
      <c r="E29" s="29">
        <v>7.4</v>
      </c>
    </row>
    <row r="30" spans="1:5" x14ac:dyDescent="0.25">
      <c r="A30" s="29" t="s">
        <v>383</v>
      </c>
      <c r="B30" s="29" t="s">
        <v>369</v>
      </c>
      <c r="C30" s="32">
        <v>99518</v>
      </c>
      <c r="D30" s="29">
        <v>11.6</v>
      </c>
      <c r="E30" s="29">
        <v>8</v>
      </c>
    </row>
    <row r="31" spans="1:5" x14ac:dyDescent="0.25">
      <c r="A31" s="29" t="s">
        <v>370</v>
      </c>
      <c r="B31" s="29" t="s">
        <v>371</v>
      </c>
      <c r="C31" s="32">
        <v>100582</v>
      </c>
      <c r="D31" s="29">
        <v>12.1</v>
      </c>
      <c r="E31" s="29">
        <v>8.6999999999999993</v>
      </c>
    </row>
    <row r="32" spans="1:5" x14ac:dyDescent="0.25">
      <c r="A32" s="29" t="s">
        <v>370</v>
      </c>
      <c r="B32" s="29" t="s">
        <v>372</v>
      </c>
      <c r="C32" s="32">
        <v>101680</v>
      </c>
      <c r="D32" s="29">
        <v>12.2</v>
      </c>
      <c r="E32" s="29">
        <v>9.3000000000000007</v>
      </c>
    </row>
    <row r="33" spans="1:5" x14ac:dyDescent="0.25">
      <c r="A33" s="29" t="s">
        <v>370</v>
      </c>
      <c r="B33" s="29" t="s">
        <v>373</v>
      </c>
      <c r="C33" s="32">
        <v>102359</v>
      </c>
      <c r="D33" s="29">
        <v>10.8</v>
      </c>
      <c r="E33" s="29">
        <v>9.5</v>
      </c>
    </row>
    <row r="34" spans="1:5" x14ac:dyDescent="0.25">
      <c r="A34" s="29" t="s">
        <v>370</v>
      </c>
      <c r="B34" s="29" t="s">
        <v>374</v>
      </c>
      <c r="C34" s="32">
        <v>103269</v>
      </c>
      <c r="D34" s="29">
        <v>10.5</v>
      </c>
      <c r="E34" s="29">
        <v>9.6999999999999993</v>
      </c>
    </row>
    <row r="35" spans="1:5" x14ac:dyDescent="0.25">
      <c r="A35" s="29" t="s">
        <v>370</v>
      </c>
      <c r="B35" s="29" t="s">
        <v>375</v>
      </c>
      <c r="C35" s="32">
        <v>104756</v>
      </c>
      <c r="D35" s="29">
        <v>11.2</v>
      </c>
      <c r="E35" s="29">
        <v>9.9</v>
      </c>
    </row>
    <row r="36" spans="1:5" x14ac:dyDescent="0.25">
      <c r="A36" s="29" t="s">
        <v>370</v>
      </c>
      <c r="B36" s="29" t="s">
        <v>376</v>
      </c>
      <c r="C36" s="32">
        <v>106933</v>
      </c>
      <c r="D36" s="29">
        <v>12.8</v>
      </c>
      <c r="E36" s="29">
        <v>10.199999999999999</v>
      </c>
    </row>
    <row r="37" spans="1:5" x14ac:dyDescent="0.25">
      <c r="A37" s="29" t="s">
        <v>370</v>
      </c>
      <c r="B37" s="29" t="s">
        <v>377</v>
      </c>
      <c r="C37" s="32">
        <v>108541</v>
      </c>
      <c r="D37" s="29">
        <v>14.4</v>
      </c>
      <c r="E37" s="29">
        <v>10.8</v>
      </c>
    </row>
    <row r="38" spans="1:5" x14ac:dyDescent="0.25">
      <c r="A38" s="29" t="s">
        <v>370</v>
      </c>
      <c r="B38" s="29" t="s">
        <v>378</v>
      </c>
      <c r="C38" s="32">
        <v>110707</v>
      </c>
      <c r="D38" s="29">
        <v>16.100000000000001</v>
      </c>
      <c r="E38" s="29">
        <v>11.6</v>
      </c>
    </row>
    <row r="39" spans="1:5" x14ac:dyDescent="0.25">
      <c r="A39" s="29" t="s">
        <v>370</v>
      </c>
      <c r="B39" s="29" t="s">
        <v>379</v>
      </c>
      <c r="C39" s="32">
        <v>111703</v>
      </c>
      <c r="D39" s="29">
        <v>15.7</v>
      </c>
      <c r="E39" s="29">
        <v>12.2</v>
      </c>
    </row>
    <row r="40" spans="1:5" x14ac:dyDescent="0.25">
      <c r="A40" s="29" t="s">
        <v>370</v>
      </c>
      <c r="B40" s="29" t="s">
        <v>380</v>
      </c>
      <c r="C40" s="32">
        <v>113393</v>
      </c>
      <c r="D40" s="29">
        <v>17.100000000000001</v>
      </c>
      <c r="E40" s="29">
        <v>12.9</v>
      </c>
    </row>
    <row r="41" spans="1:5" x14ac:dyDescent="0.25">
      <c r="A41" s="29" t="s">
        <v>370</v>
      </c>
      <c r="B41" s="29" t="s">
        <v>381</v>
      </c>
      <c r="C41" s="32">
        <v>114994</v>
      </c>
      <c r="D41" s="29">
        <v>16.8</v>
      </c>
      <c r="E41" s="29">
        <v>13.4</v>
      </c>
    </row>
    <row r="42" spans="1:5" x14ac:dyDescent="0.25">
      <c r="A42" s="29" t="s">
        <v>384</v>
      </c>
      <c r="B42" s="29" t="s">
        <v>369</v>
      </c>
      <c r="C42" s="32">
        <v>116525</v>
      </c>
      <c r="D42" s="29">
        <v>17.100000000000001</v>
      </c>
      <c r="E42" s="29">
        <v>13.9</v>
      </c>
    </row>
    <row r="43" spans="1:5" x14ac:dyDescent="0.25">
      <c r="A43" s="29" t="s">
        <v>370</v>
      </c>
      <c r="B43" s="29" t="s">
        <v>371</v>
      </c>
      <c r="C43" s="32">
        <v>118626</v>
      </c>
      <c r="D43" s="29">
        <v>17.899999999999999</v>
      </c>
      <c r="E43" s="29">
        <v>14.4</v>
      </c>
    </row>
    <row r="44" spans="1:5" x14ac:dyDescent="0.25">
      <c r="A44" s="29" t="s">
        <v>370</v>
      </c>
      <c r="B44" s="29" t="s">
        <v>372</v>
      </c>
      <c r="C44" s="32">
        <v>119779</v>
      </c>
      <c r="D44" s="29">
        <v>17.8</v>
      </c>
      <c r="E44" s="29">
        <v>14.8</v>
      </c>
    </row>
    <row r="45" spans="1:5" x14ac:dyDescent="0.25">
      <c r="A45" s="29" t="s">
        <v>370</v>
      </c>
      <c r="B45" s="29" t="s">
        <v>373</v>
      </c>
      <c r="C45" s="32">
        <v>121373</v>
      </c>
      <c r="D45" s="29">
        <v>18.600000000000001</v>
      </c>
      <c r="E45" s="29">
        <v>15.5</v>
      </c>
    </row>
    <row r="46" spans="1:5" x14ac:dyDescent="0.25">
      <c r="A46" s="29" t="s">
        <v>370</v>
      </c>
      <c r="B46" s="29" t="s">
        <v>374</v>
      </c>
      <c r="C46" s="32">
        <v>123257</v>
      </c>
      <c r="D46" s="29">
        <v>19.399999999999999</v>
      </c>
      <c r="E46" s="29">
        <v>16.2</v>
      </c>
    </row>
    <row r="47" spans="1:5" x14ac:dyDescent="0.25">
      <c r="A47" s="29" t="s">
        <v>370</v>
      </c>
      <c r="B47" s="29" t="s">
        <v>375</v>
      </c>
      <c r="C47" s="32">
        <v>125276</v>
      </c>
      <c r="D47" s="29">
        <v>19.600000000000001</v>
      </c>
      <c r="E47" s="29">
        <v>16.899999999999999</v>
      </c>
    </row>
    <row r="48" spans="1:5" x14ac:dyDescent="0.25">
      <c r="A48" s="29" t="s">
        <v>370</v>
      </c>
      <c r="B48" s="29" t="s">
        <v>376</v>
      </c>
      <c r="C48" s="32">
        <v>125775</v>
      </c>
      <c r="D48" s="29">
        <v>17.600000000000001</v>
      </c>
      <c r="E48" s="29">
        <v>17.3</v>
      </c>
    </row>
    <row r="49" spans="1:5" x14ac:dyDescent="0.25">
      <c r="A49" s="29" t="s">
        <v>370</v>
      </c>
      <c r="B49" s="29" t="s">
        <v>377</v>
      </c>
      <c r="C49" s="32">
        <v>126878</v>
      </c>
      <c r="D49" s="29">
        <v>16.899999999999999</v>
      </c>
      <c r="E49" s="29">
        <v>17.5</v>
      </c>
    </row>
    <row r="50" spans="1:5" x14ac:dyDescent="0.25">
      <c r="A50" s="29" t="s">
        <v>370</v>
      </c>
      <c r="B50" s="29" t="s">
        <v>378</v>
      </c>
      <c r="C50" s="32">
        <v>127749</v>
      </c>
      <c r="D50" s="29">
        <v>15.4</v>
      </c>
      <c r="E50" s="29">
        <v>17.5</v>
      </c>
    </row>
    <row r="51" spans="1:5" x14ac:dyDescent="0.25">
      <c r="A51" s="29" t="s">
        <v>370</v>
      </c>
      <c r="B51" s="29" t="s">
        <v>379</v>
      </c>
      <c r="C51" s="32">
        <v>129531</v>
      </c>
      <c r="D51" s="29">
        <v>16</v>
      </c>
      <c r="E51" s="29">
        <v>17.5</v>
      </c>
    </row>
    <row r="52" spans="1:5" x14ac:dyDescent="0.25">
      <c r="A52" s="29" t="s">
        <v>370</v>
      </c>
      <c r="B52" s="29" t="s">
        <v>380</v>
      </c>
      <c r="C52" s="32">
        <v>131396</v>
      </c>
      <c r="D52" s="29">
        <v>15.9</v>
      </c>
      <c r="E52" s="29">
        <v>17.399999999999999</v>
      </c>
    </row>
    <row r="53" spans="1:5" x14ac:dyDescent="0.25">
      <c r="A53" s="29" t="s">
        <v>370</v>
      </c>
      <c r="B53" s="29" t="s">
        <v>381</v>
      </c>
      <c r="C53" s="32">
        <v>132152</v>
      </c>
      <c r="D53" s="29">
        <v>14.9</v>
      </c>
      <c r="E53" s="29">
        <v>17.3</v>
      </c>
    </row>
    <row r="54" spans="1:5" x14ac:dyDescent="0.25">
      <c r="A54" s="29" t="s">
        <v>385</v>
      </c>
      <c r="B54" s="29" t="s">
        <v>369</v>
      </c>
      <c r="C54" s="32">
        <v>132687</v>
      </c>
      <c r="D54" s="29">
        <v>13.9</v>
      </c>
      <c r="E54" s="29">
        <v>17</v>
      </c>
    </row>
    <row r="55" spans="1:5" x14ac:dyDescent="0.25">
      <c r="A55" s="29" t="s">
        <v>370</v>
      </c>
      <c r="B55" s="29" t="s">
        <v>371</v>
      </c>
      <c r="C55" s="32">
        <v>133808</v>
      </c>
      <c r="D55" s="29">
        <v>12.8</v>
      </c>
      <c r="E55" s="29">
        <v>16.600000000000001</v>
      </c>
    </row>
    <row r="56" spans="1:5" x14ac:dyDescent="0.25">
      <c r="A56" s="29" t="s">
        <v>370</v>
      </c>
      <c r="B56" s="29" t="s">
        <v>372</v>
      </c>
      <c r="C56" s="32">
        <v>136212</v>
      </c>
      <c r="D56" s="29">
        <v>13.7</v>
      </c>
      <c r="E56" s="29">
        <v>16.2</v>
      </c>
    </row>
    <row r="57" spans="1:5" x14ac:dyDescent="0.25">
      <c r="A57" s="29" t="s">
        <v>370</v>
      </c>
      <c r="B57" s="29" t="s">
        <v>373</v>
      </c>
      <c r="C57" s="32">
        <v>135850</v>
      </c>
      <c r="D57" s="29">
        <v>11.9</v>
      </c>
      <c r="E57" s="29">
        <v>15.7</v>
      </c>
    </row>
    <row r="58" spans="1:5" x14ac:dyDescent="0.25">
      <c r="A58" s="29" t="s">
        <v>370</v>
      </c>
      <c r="B58" s="29" t="s">
        <v>374</v>
      </c>
      <c r="C58" s="32">
        <v>136751</v>
      </c>
      <c r="D58" s="29">
        <v>10.9</v>
      </c>
      <c r="E58" s="29">
        <v>15</v>
      </c>
    </row>
    <row r="59" spans="1:5" x14ac:dyDescent="0.25">
      <c r="A59" s="29" t="s">
        <v>370</v>
      </c>
      <c r="B59" s="29" t="s">
        <v>375</v>
      </c>
      <c r="C59" s="32">
        <v>137356</v>
      </c>
      <c r="D59" s="29">
        <v>9.6</v>
      </c>
      <c r="E59" s="29">
        <v>14.1</v>
      </c>
    </row>
    <row r="60" spans="1:5" x14ac:dyDescent="0.25">
      <c r="A60" s="29" t="s">
        <v>370</v>
      </c>
      <c r="B60" s="29" t="s">
        <v>376</v>
      </c>
      <c r="C60" s="32">
        <v>137685</v>
      </c>
      <c r="D60" s="29">
        <v>9.5</v>
      </c>
      <c r="E60" s="29">
        <v>13.5</v>
      </c>
    </row>
    <row r="61" spans="1:5" x14ac:dyDescent="0.25">
      <c r="A61" s="29" t="s">
        <v>370</v>
      </c>
      <c r="B61" s="29" t="s">
        <v>377</v>
      </c>
      <c r="C61" s="32">
        <v>138238</v>
      </c>
      <c r="D61" s="29">
        <v>9</v>
      </c>
      <c r="E61" s="29">
        <v>12.8</v>
      </c>
    </row>
    <row r="62" spans="1:5" x14ac:dyDescent="0.25">
      <c r="A62" s="29" t="s">
        <v>370</v>
      </c>
      <c r="B62" s="29" t="s">
        <v>378</v>
      </c>
      <c r="C62" s="32">
        <v>138534</v>
      </c>
      <c r="D62" s="29">
        <v>8.4</v>
      </c>
      <c r="E62" s="29">
        <v>12.2</v>
      </c>
    </row>
    <row r="63" spans="1:5" x14ac:dyDescent="0.25">
      <c r="A63" s="29" t="s">
        <v>370</v>
      </c>
      <c r="B63" s="29" t="s">
        <v>379</v>
      </c>
      <c r="C63" s="32">
        <v>138793</v>
      </c>
      <c r="D63" s="29">
        <v>7.2</v>
      </c>
      <c r="E63" s="29">
        <v>11.5</v>
      </c>
    </row>
    <row r="64" spans="1:5" x14ac:dyDescent="0.25">
      <c r="A64" s="29" t="s">
        <v>370</v>
      </c>
      <c r="B64" s="29" t="s">
        <v>380</v>
      </c>
      <c r="C64" s="32">
        <v>139464</v>
      </c>
      <c r="D64" s="29">
        <v>6.1</v>
      </c>
      <c r="E64" s="29">
        <v>10.7</v>
      </c>
    </row>
    <row r="65" spans="1:5" x14ac:dyDescent="0.25">
      <c r="A65" s="29" t="s">
        <v>370</v>
      </c>
      <c r="B65" s="29" t="s">
        <v>381</v>
      </c>
      <c r="C65" s="32">
        <v>140339</v>
      </c>
      <c r="D65" s="29">
        <v>6.2</v>
      </c>
      <c r="E65" s="29">
        <v>9.9</v>
      </c>
    </row>
    <row r="66" spans="1:5" x14ac:dyDescent="0.25">
      <c r="A66" s="29" t="s">
        <v>386</v>
      </c>
      <c r="B66" s="29" t="s">
        <v>369</v>
      </c>
      <c r="C66" s="32">
        <v>142777</v>
      </c>
      <c r="D66" s="29">
        <v>7.6</v>
      </c>
      <c r="E66" s="29">
        <v>9.4</v>
      </c>
    </row>
    <row r="67" spans="1:5" x14ac:dyDescent="0.25">
      <c r="A67" s="29" t="s">
        <v>370</v>
      </c>
      <c r="B67" s="29" t="s">
        <v>371</v>
      </c>
      <c r="C67" s="32">
        <v>142907</v>
      </c>
      <c r="D67" s="29">
        <v>6.8</v>
      </c>
      <c r="E67" s="29">
        <v>8.9</v>
      </c>
    </row>
    <row r="68" spans="1:5" x14ac:dyDescent="0.25">
      <c r="A68" s="29" t="s">
        <v>370</v>
      </c>
      <c r="B68" s="29" t="s">
        <v>372</v>
      </c>
      <c r="C68" s="32">
        <v>143404</v>
      </c>
      <c r="D68" s="29">
        <v>5.3</v>
      </c>
      <c r="E68" s="29">
        <v>8.1999999999999993</v>
      </c>
    </row>
    <row r="69" spans="1:5" x14ac:dyDescent="0.25">
      <c r="A69" s="29" t="s">
        <v>370</v>
      </c>
      <c r="B69" s="29" t="s">
        <v>373</v>
      </c>
      <c r="C69" s="32">
        <v>145628</v>
      </c>
      <c r="D69" s="29">
        <v>7.2</v>
      </c>
      <c r="E69" s="29">
        <v>7.8</v>
      </c>
    </row>
    <row r="70" spans="1:5" x14ac:dyDescent="0.25">
      <c r="A70" s="29" t="s">
        <v>370</v>
      </c>
      <c r="B70" s="29" t="s">
        <v>374</v>
      </c>
      <c r="C70" s="32">
        <v>147175</v>
      </c>
      <c r="D70" s="29">
        <v>7.6</v>
      </c>
      <c r="E70" s="29">
        <v>7.5</v>
      </c>
    </row>
    <row r="71" spans="1:5" x14ac:dyDescent="0.25">
      <c r="A71" s="29" t="s">
        <v>370</v>
      </c>
      <c r="B71" s="29" t="s">
        <v>375</v>
      </c>
      <c r="C71" s="32">
        <v>148775</v>
      </c>
      <c r="D71" s="29">
        <v>8.3000000000000007</v>
      </c>
      <c r="E71" s="29">
        <v>7.4</v>
      </c>
    </row>
    <row r="72" spans="1:5" x14ac:dyDescent="0.25">
      <c r="A72" s="29" t="s">
        <v>370</v>
      </c>
      <c r="B72" s="29" t="s">
        <v>376</v>
      </c>
      <c r="C72" s="32">
        <v>150585</v>
      </c>
      <c r="D72" s="29">
        <v>9.4</v>
      </c>
      <c r="E72" s="29">
        <v>7.4</v>
      </c>
    </row>
    <row r="73" spans="1:5" x14ac:dyDescent="0.25">
      <c r="A73" s="29" t="s">
        <v>370</v>
      </c>
      <c r="B73" s="29" t="s">
        <v>377</v>
      </c>
      <c r="C73" s="32">
        <v>152352</v>
      </c>
      <c r="D73" s="29">
        <v>10.199999999999999</v>
      </c>
      <c r="E73" s="29">
        <v>7.5</v>
      </c>
    </row>
    <row r="74" spans="1:5" x14ac:dyDescent="0.25">
      <c r="A74" s="29" t="s">
        <v>370</v>
      </c>
      <c r="B74" s="29" t="s">
        <v>378</v>
      </c>
      <c r="C74" s="32">
        <v>153698</v>
      </c>
      <c r="D74" s="29">
        <v>10.9</v>
      </c>
      <c r="E74" s="29">
        <v>7.7</v>
      </c>
    </row>
    <row r="75" spans="1:5" x14ac:dyDescent="0.25">
      <c r="A75" s="29" t="s">
        <v>370</v>
      </c>
      <c r="B75" s="29" t="s">
        <v>379</v>
      </c>
      <c r="C75" s="32">
        <v>154716</v>
      </c>
      <c r="D75" s="29">
        <v>11.5</v>
      </c>
      <c r="E75" s="29">
        <v>8.1</v>
      </c>
    </row>
    <row r="76" spans="1:5" x14ac:dyDescent="0.25">
      <c r="A76" s="29" t="s">
        <v>370</v>
      </c>
      <c r="B76" s="29" t="s">
        <v>380</v>
      </c>
      <c r="C76" s="32">
        <v>155564</v>
      </c>
      <c r="D76" s="29">
        <v>11.5</v>
      </c>
      <c r="E76" s="29">
        <v>8.5</v>
      </c>
    </row>
    <row r="77" spans="1:5" x14ac:dyDescent="0.25">
      <c r="A77" s="29" t="s">
        <v>370</v>
      </c>
      <c r="B77" s="29" t="s">
        <v>381</v>
      </c>
      <c r="C77" s="32">
        <v>156659</v>
      </c>
      <c r="D77" s="29">
        <v>11.6</v>
      </c>
      <c r="E77" s="29">
        <v>9</v>
      </c>
    </row>
    <row r="78" spans="1:5" x14ac:dyDescent="0.25">
      <c r="A78" s="29" t="s">
        <v>387</v>
      </c>
      <c r="B78" s="29" t="s">
        <v>369</v>
      </c>
      <c r="C78" s="32">
        <v>157482</v>
      </c>
      <c r="D78" s="29">
        <v>10.3</v>
      </c>
      <c r="E78" s="29">
        <v>9.1999999999999993</v>
      </c>
    </row>
    <row r="79" spans="1:5" x14ac:dyDescent="0.25">
      <c r="A79" s="29" t="s">
        <v>370</v>
      </c>
      <c r="B79" s="29" t="s">
        <v>371</v>
      </c>
      <c r="C79" s="32">
        <v>159316</v>
      </c>
      <c r="D79" s="29">
        <v>11.5</v>
      </c>
      <c r="E79" s="29">
        <v>9.6</v>
      </c>
    </row>
  </sheetData>
  <pageMargins left="0.7" right="0.7" top="0.75" bottom="0.75" header="0.3" footer="0.3"/>
  <pageSetup paperSize="9" orientation="portrait" horizontalDpi="300" verticalDpi="30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L79"/>
  <sheetViews>
    <sheetView workbookViewId="0">
      <selection activeCell="A2" sqref="A2"/>
    </sheetView>
  </sheetViews>
  <sheetFormatPr baseColWidth="10" defaultColWidth="9.140625" defaultRowHeight="15" x14ac:dyDescent="0.25"/>
  <cols>
    <col min="1" max="16384" width="9.140625" style="29"/>
  </cols>
  <sheetData>
    <row r="1" spans="1:12" x14ac:dyDescent="0.25">
      <c r="A1" s="29" t="s">
        <v>510</v>
      </c>
    </row>
    <row r="2" spans="1:12" x14ac:dyDescent="0.25">
      <c r="A2" s="29" t="s">
        <v>403</v>
      </c>
    </row>
    <row r="5" spans="1:12" x14ac:dyDescent="0.25">
      <c r="A5" s="29" t="s">
        <v>95</v>
      </c>
      <c r="B5" s="29" t="s">
        <v>367</v>
      </c>
      <c r="C5" s="29" t="s">
        <v>415</v>
      </c>
      <c r="D5" s="29" t="s">
        <v>400</v>
      </c>
      <c r="G5" s="29" t="s">
        <v>416</v>
      </c>
      <c r="H5" s="29" t="s">
        <v>417</v>
      </c>
      <c r="I5" s="29" t="s">
        <v>418</v>
      </c>
      <c r="J5" s="29" t="s">
        <v>419</v>
      </c>
      <c r="K5" s="29" t="s">
        <v>409</v>
      </c>
      <c r="L5" s="29" t="s">
        <v>410</v>
      </c>
    </row>
    <row r="6" spans="1:12" x14ac:dyDescent="0.25">
      <c r="A6" s="29" t="s">
        <v>368</v>
      </c>
      <c r="B6" s="29" t="s">
        <v>369</v>
      </c>
      <c r="C6" s="29">
        <v>448</v>
      </c>
      <c r="D6" s="29">
        <v>427</v>
      </c>
      <c r="G6" s="29">
        <v>387</v>
      </c>
      <c r="H6" s="29">
        <v>388</v>
      </c>
      <c r="I6" s="29">
        <v>387</v>
      </c>
      <c r="J6" s="29">
        <v>0</v>
      </c>
      <c r="K6" s="29">
        <v>387</v>
      </c>
      <c r="L6" s="29">
        <v>387</v>
      </c>
    </row>
    <row r="7" spans="1:12" x14ac:dyDescent="0.25">
      <c r="A7" s="29" t="s">
        <v>370</v>
      </c>
      <c r="B7" s="29" t="s">
        <v>371</v>
      </c>
      <c r="C7" s="29">
        <v>450</v>
      </c>
      <c r="D7" s="29">
        <v>429</v>
      </c>
    </row>
    <row r="8" spans="1:12" x14ac:dyDescent="0.25">
      <c r="A8" s="29" t="s">
        <v>370</v>
      </c>
      <c r="B8" s="29" t="s">
        <v>372</v>
      </c>
      <c r="C8" s="29">
        <v>454</v>
      </c>
      <c r="D8" s="29">
        <v>432</v>
      </c>
    </row>
    <row r="9" spans="1:12" x14ac:dyDescent="0.25">
      <c r="A9" s="29" t="s">
        <v>370</v>
      </c>
      <c r="B9" s="29" t="s">
        <v>373</v>
      </c>
      <c r="C9" s="29">
        <v>452</v>
      </c>
      <c r="D9" s="29">
        <v>434</v>
      </c>
    </row>
    <row r="10" spans="1:12" x14ac:dyDescent="0.25">
      <c r="A10" s="29" t="s">
        <v>370</v>
      </c>
      <c r="B10" s="29" t="s">
        <v>374</v>
      </c>
      <c r="C10" s="29">
        <v>453</v>
      </c>
      <c r="D10" s="29">
        <v>437</v>
      </c>
    </row>
    <row r="11" spans="1:12" x14ac:dyDescent="0.25">
      <c r="A11" s="29" t="s">
        <v>370</v>
      </c>
      <c r="B11" s="29" t="s">
        <v>375</v>
      </c>
      <c r="C11" s="29">
        <v>451</v>
      </c>
      <c r="D11" s="29">
        <v>439</v>
      </c>
    </row>
    <row r="12" spans="1:12" x14ac:dyDescent="0.25">
      <c r="A12" s="29" t="s">
        <v>370</v>
      </c>
      <c r="B12" s="29" t="s">
        <v>376</v>
      </c>
      <c r="C12" s="29">
        <v>444</v>
      </c>
      <c r="D12" s="29">
        <v>440</v>
      </c>
    </row>
    <row r="13" spans="1:12" x14ac:dyDescent="0.25">
      <c r="A13" s="29" t="s">
        <v>370</v>
      </c>
      <c r="B13" s="29" t="s">
        <v>377</v>
      </c>
      <c r="C13" s="29">
        <v>448</v>
      </c>
      <c r="D13" s="29">
        <v>442</v>
      </c>
    </row>
    <row r="14" spans="1:12" x14ac:dyDescent="0.25">
      <c r="A14" s="29" t="s">
        <v>370</v>
      </c>
      <c r="B14" s="29" t="s">
        <v>378</v>
      </c>
      <c r="C14" s="29">
        <v>438</v>
      </c>
      <c r="D14" s="29">
        <v>442</v>
      </c>
    </row>
    <row r="15" spans="1:12" x14ac:dyDescent="0.25">
      <c r="A15" s="29" t="s">
        <v>370</v>
      </c>
      <c r="B15" s="29" t="s">
        <v>379</v>
      </c>
      <c r="C15" s="29">
        <v>439</v>
      </c>
      <c r="D15" s="29">
        <v>444</v>
      </c>
    </row>
    <row r="16" spans="1:12" x14ac:dyDescent="0.25">
      <c r="A16" s="29" t="s">
        <v>370</v>
      </c>
      <c r="B16" s="29" t="s">
        <v>380</v>
      </c>
      <c r="C16" s="29">
        <v>437</v>
      </c>
      <c r="D16" s="29">
        <v>445</v>
      </c>
    </row>
    <row r="17" spans="1:4" x14ac:dyDescent="0.25">
      <c r="A17" s="29" t="s">
        <v>370</v>
      </c>
      <c r="B17" s="29" t="s">
        <v>381</v>
      </c>
      <c r="C17" s="29">
        <v>437</v>
      </c>
      <c r="D17" s="29">
        <v>446</v>
      </c>
    </row>
    <row r="18" spans="1:4" x14ac:dyDescent="0.25">
      <c r="A18" s="29" t="s">
        <v>382</v>
      </c>
      <c r="B18" s="29" t="s">
        <v>369</v>
      </c>
      <c r="C18" s="29">
        <v>426</v>
      </c>
      <c r="D18" s="29">
        <v>444</v>
      </c>
    </row>
    <row r="19" spans="1:4" x14ac:dyDescent="0.25">
      <c r="A19" s="29" t="s">
        <v>370</v>
      </c>
      <c r="B19" s="29" t="s">
        <v>371</v>
      </c>
      <c r="C19" s="29">
        <v>423</v>
      </c>
      <c r="D19" s="29">
        <v>442</v>
      </c>
    </row>
    <row r="20" spans="1:4" x14ac:dyDescent="0.25">
      <c r="A20" s="29" t="s">
        <v>370</v>
      </c>
      <c r="B20" s="29" t="s">
        <v>372</v>
      </c>
      <c r="C20" s="29">
        <v>426</v>
      </c>
      <c r="D20" s="29">
        <v>440</v>
      </c>
    </row>
    <row r="21" spans="1:4" x14ac:dyDescent="0.25">
      <c r="A21" s="29" t="s">
        <v>370</v>
      </c>
      <c r="B21" s="29" t="s">
        <v>373</v>
      </c>
      <c r="C21" s="29">
        <v>424</v>
      </c>
      <c r="D21" s="29">
        <v>437</v>
      </c>
    </row>
    <row r="22" spans="1:4" x14ac:dyDescent="0.25">
      <c r="A22" s="29" t="s">
        <v>370</v>
      </c>
      <c r="B22" s="29" t="s">
        <v>374</v>
      </c>
      <c r="C22" s="29">
        <v>425</v>
      </c>
      <c r="D22" s="29">
        <v>435</v>
      </c>
    </row>
    <row r="23" spans="1:4" x14ac:dyDescent="0.25">
      <c r="A23" s="29" t="s">
        <v>370</v>
      </c>
      <c r="B23" s="29" t="s">
        <v>375</v>
      </c>
      <c r="C23" s="29">
        <v>420</v>
      </c>
      <c r="D23" s="29">
        <v>432</v>
      </c>
    </row>
    <row r="24" spans="1:4" x14ac:dyDescent="0.25">
      <c r="A24" s="29" t="s">
        <v>370</v>
      </c>
      <c r="B24" s="29" t="s">
        <v>376</v>
      </c>
      <c r="C24" s="29">
        <v>421</v>
      </c>
      <c r="D24" s="29">
        <v>430</v>
      </c>
    </row>
    <row r="25" spans="1:4" x14ac:dyDescent="0.25">
      <c r="A25" s="29" t="s">
        <v>370</v>
      </c>
      <c r="B25" s="29" t="s">
        <v>377</v>
      </c>
      <c r="C25" s="29">
        <v>423</v>
      </c>
      <c r="D25" s="29">
        <v>428</v>
      </c>
    </row>
    <row r="26" spans="1:4" x14ac:dyDescent="0.25">
      <c r="A26" s="29" t="s">
        <v>370</v>
      </c>
      <c r="B26" s="29" t="s">
        <v>378</v>
      </c>
      <c r="C26" s="29">
        <v>409</v>
      </c>
      <c r="D26" s="29">
        <v>426</v>
      </c>
    </row>
    <row r="27" spans="1:4" x14ac:dyDescent="0.25">
      <c r="A27" s="29" t="s">
        <v>370</v>
      </c>
      <c r="B27" s="29" t="s">
        <v>379</v>
      </c>
      <c r="C27" s="29">
        <v>408</v>
      </c>
      <c r="D27" s="29">
        <v>423</v>
      </c>
    </row>
    <row r="28" spans="1:4" x14ac:dyDescent="0.25">
      <c r="A28" s="29" t="s">
        <v>370</v>
      </c>
      <c r="B28" s="29" t="s">
        <v>380</v>
      </c>
      <c r="C28" s="29">
        <v>408</v>
      </c>
      <c r="D28" s="29">
        <v>421</v>
      </c>
    </row>
    <row r="29" spans="1:4" x14ac:dyDescent="0.25">
      <c r="A29" s="29" t="s">
        <v>370</v>
      </c>
      <c r="B29" s="29" t="s">
        <v>381</v>
      </c>
      <c r="C29" s="29">
        <v>409</v>
      </c>
      <c r="D29" s="29">
        <v>418</v>
      </c>
    </row>
    <row r="30" spans="1:4" x14ac:dyDescent="0.25">
      <c r="A30" s="29" t="s">
        <v>383</v>
      </c>
      <c r="B30" s="29" t="s">
        <v>369</v>
      </c>
      <c r="C30" s="29">
        <v>409</v>
      </c>
      <c r="D30" s="29">
        <v>417</v>
      </c>
    </row>
    <row r="31" spans="1:4" x14ac:dyDescent="0.25">
      <c r="A31" s="29" t="s">
        <v>370</v>
      </c>
      <c r="B31" s="29" t="s">
        <v>371</v>
      </c>
      <c r="C31" s="29">
        <v>409</v>
      </c>
      <c r="D31" s="29">
        <v>416</v>
      </c>
    </row>
    <row r="32" spans="1:4" x14ac:dyDescent="0.25">
      <c r="A32" s="29" t="s">
        <v>370</v>
      </c>
      <c r="B32" s="29" t="s">
        <v>372</v>
      </c>
      <c r="C32" s="29">
        <v>413</v>
      </c>
      <c r="D32" s="29">
        <v>415</v>
      </c>
    </row>
    <row r="33" spans="1:4" x14ac:dyDescent="0.25">
      <c r="A33" s="29" t="s">
        <v>370</v>
      </c>
      <c r="B33" s="29" t="s">
        <v>373</v>
      </c>
      <c r="C33" s="29">
        <v>413</v>
      </c>
      <c r="D33" s="29">
        <v>414</v>
      </c>
    </row>
    <row r="34" spans="1:4" x14ac:dyDescent="0.25">
      <c r="A34" s="29" t="s">
        <v>370</v>
      </c>
      <c r="B34" s="29" t="s">
        <v>374</v>
      </c>
      <c r="C34" s="29">
        <v>414</v>
      </c>
      <c r="D34" s="29">
        <v>413</v>
      </c>
    </row>
    <row r="35" spans="1:4" x14ac:dyDescent="0.25">
      <c r="A35" s="29" t="s">
        <v>370</v>
      </c>
      <c r="B35" s="29" t="s">
        <v>375</v>
      </c>
      <c r="C35" s="29">
        <v>417</v>
      </c>
      <c r="D35" s="29">
        <v>413</v>
      </c>
    </row>
    <row r="36" spans="1:4" x14ac:dyDescent="0.25">
      <c r="A36" s="29" t="s">
        <v>370</v>
      </c>
      <c r="B36" s="29" t="s">
        <v>376</v>
      </c>
      <c r="C36" s="29">
        <v>412</v>
      </c>
      <c r="D36" s="29">
        <v>412</v>
      </c>
    </row>
    <row r="37" spans="1:4" x14ac:dyDescent="0.25">
      <c r="A37" s="29" t="s">
        <v>370</v>
      </c>
      <c r="B37" s="29" t="s">
        <v>377</v>
      </c>
      <c r="C37" s="29">
        <v>410</v>
      </c>
      <c r="D37" s="29">
        <v>411</v>
      </c>
    </row>
    <row r="38" spans="1:4" x14ac:dyDescent="0.25">
      <c r="A38" s="29" t="s">
        <v>370</v>
      </c>
      <c r="B38" s="29" t="s">
        <v>378</v>
      </c>
      <c r="C38" s="29">
        <v>411</v>
      </c>
      <c r="D38" s="29">
        <v>411</v>
      </c>
    </row>
    <row r="39" spans="1:4" x14ac:dyDescent="0.25">
      <c r="A39" s="29" t="s">
        <v>370</v>
      </c>
      <c r="B39" s="29" t="s">
        <v>379</v>
      </c>
      <c r="C39" s="29">
        <v>406</v>
      </c>
      <c r="D39" s="29">
        <v>411</v>
      </c>
    </row>
    <row r="40" spans="1:4" x14ac:dyDescent="0.25">
      <c r="A40" s="29" t="s">
        <v>370</v>
      </c>
      <c r="B40" s="29" t="s">
        <v>380</v>
      </c>
      <c r="C40" s="29">
        <v>404</v>
      </c>
      <c r="D40" s="29">
        <v>411</v>
      </c>
    </row>
    <row r="41" spans="1:4" x14ac:dyDescent="0.25">
      <c r="A41" s="29" t="s">
        <v>370</v>
      </c>
      <c r="B41" s="29" t="s">
        <v>381</v>
      </c>
      <c r="C41" s="29">
        <v>399</v>
      </c>
      <c r="D41" s="29">
        <v>410</v>
      </c>
    </row>
    <row r="42" spans="1:4" x14ac:dyDescent="0.25">
      <c r="A42" s="29" t="s">
        <v>384</v>
      </c>
      <c r="B42" s="29" t="s">
        <v>369</v>
      </c>
      <c r="C42" s="29">
        <v>396</v>
      </c>
      <c r="D42" s="29">
        <v>409</v>
      </c>
    </row>
    <row r="43" spans="1:4" x14ac:dyDescent="0.25">
      <c r="A43" s="29" t="s">
        <v>370</v>
      </c>
      <c r="B43" s="29" t="s">
        <v>371</v>
      </c>
      <c r="C43" s="29">
        <v>397</v>
      </c>
      <c r="D43" s="29">
        <v>408</v>
      </c>
    </row>
    <row r="44" spans="1:4" x14ac:dyDescent="0.25">
      <c r="A44" s="29" t="s">
        <v>370</v>
      </c>
      <c r="B44" s="29" t="s">
        <v>372</v>
      </c>
      <c r="C44" s="29">
        <v>402</v>
      </c>
      <c r="D44" s="29">
        <v>407</v>
      </c>
    </row>
    <row r="45" spans="1:4" x14ac:dyDescent="0.25">
      <c r="A45" s="29" t="s">
        <v>370</v>
      </c>
      <c r="B45" s="29" t="s">
        <v>373</v>
      </c>
      <c r="C45" s="29">
        <v>401</v>
      </c>
      <c r="D45" s="29">
        <v>406</v>
      </c>
    </row>
    <row r="46" spans="1:4" x14ac:dyDescent="0.25">
      <c r="A46" s="29" t="s">
        <v>370</v>
      </c>
      <c r="B46" s="29" t="s">
        <v>374</v>
      </c>
      <c r="C46" s="29">
        <v>402</v>
      </c>
      <c r="D46" s="29">
        <v>405</v>
      </c>
    </row>
    <row r="47" spans="1:4" x14ac:dyDescent="0.25">
      <c r="A47" s="29" t="s">
        <v>370</v>
      </c>
      <c r="B47" s="29" t="s">
        <v>375</v>
      </c>
      <c r="C47" s="29">
        <v>401</v>
      </c>
      <c r="D47" s="29">
        <v>403</v>
      </c>
    </row>
    <row r="48" spans="1:4" x14ac:dyDescent="0.25">
      <c r="A48" s="29" t="s">
        <v>370</v>
      </c>
      <c r="B48" s="29" t="s">
        <v>376</v>
      </c>
      <c r="C48" s="29">
        <v>406</v>
      </c>
      <c r="D48" s="29">
        <v>403</v>
      </c>
    </row>
    <row r="49" spans="1:4" x14ac:dyDescent="0.25">
      <c r="A49" s="29" t="s">
        <v>370</v>
      </c>
      <c r="B49" s="29" t="s">
        <v>377</v>
      </c>
      <c r="C49" s="29">
        <v>404</v>
      </c>
      <c r="D49" s="29">
        <v>402</v>
      </c>
    </row>
    <row r="50" spans="1:4" x14ac:dyDescent="0.25">
      <c r="A50" s="29" t="s">
        <v>370</v>
      </c>
      <c r="B50" s="29" t="s">
        <v>378</v>
      </c>
      <c r="C50" s="29">
        <v>393</v>
      </c>
      <c r="D50" s="29">
        <v>401</v>
      </c>
    </row>
    <row r="51" spans="1:4" x14ac:dyDescent="0.25">
      <c r="A51" s="29" t="s">
        <v>370</v>
      </c>
      <c r="B51" s="29" t="s">
        <v>379</v>
      </c>
      <c r="C51" s="29">
        <v>394</v>
      </c>
      <c r="D51" s="29">
        <v>400</v>
      </c>
    </row>
    <row r="52" spans="1:4" x14ac:dyDescent="0.25">
      <c r="A52" s="29" t="s">
        <v>370</v>
      </c>
      <c r="B52" s="29" t="s">
        <v>380</v>
      </c>
      <c r="C52" s="29">
        <v>395</v>
      </c>
      <c r="D52" s="29">
        <v>399</v>
      </c>
    </row>
    <row r="53" spans="1:4" x14ac:dyDescent="0.25">
      <c r="A53" s="29" t="s">
        <v>370</v>
      </c>
      <c r="B53" s="29" t="s">
        <v>381</v>
      </c>
      <c r="C53" s="29">
        <v>394</v>
      </c>
      <c r="D53" s="29">
        <v>399</v>
      </c>
    </row>
    <row r="54" spans="1:4" x14ac:dyDescent="0.25">
      <c r="A54" s="29" t="s">
        <v>385</v>
      </c>
      <c r="B54" s="29" t="s">
        <v>369</v>
      </c>
      <c r="C54" s="29">
        <v>395</v>
      </c>
      <c r="D54" s="29">
        <v>399</v>
      </c>
    </row>
    <row r="55" spans="1:4" x14ac:dyDescent="0.25">
      <c r="A55" s="29" t="s">
        <v>370</v>
      </c>
      <c r="B55" s="29" t="s">
        <v>371</v>
      </c>
      <c r="C55" s="29">
        <v>393</v>
      </c>
      <c r="D55" s="29">
        <v>398</v>
      </c>
    </row>
    <row r="56" spans="1:4" x14ac:dyDescent="0.25">
      <c r="A56" s="29" t="s">
        <v>370</v>
      </c>
      <c r="B56" s="29" t="s">
        <v>372</v>
      </c>
      <c r="C56" s="29">
        <v>394</v>
      </c>
      <c r="D56" s="29">
        <v>398</v>
      </c>
    </row>
    <row r="57" spans="1:4" x14ac:dyDescent="0.25">
      <c r="A57" s="29" t="s">
        <v>370</v>
      </c>
      <c r="B57" s="29" t="s">
        <v>373</v>
      </c>
      <c r="C57" s="29">
        <v>390</v>
      </c>
      <c r="D57" s="29">
        <v>397</v>
      </c>
    </row>
    <row r="58" spans="1:4" x14ac:dyDescent="0.25">
      <c r="A58" s="29" t="s">
        <v>370</v>
      </c>
      <c r="B58" s="29" t="s">
        <v>374</v>
      </c>
      <c r="C58" s="29">
        <v>391</v>
      </c>
      <c r="D58" s="29">
        <v>396</v>
      </c>
    </row>
    <row r="59" spans="1:4" x14ac:dyDescent="0.25">
      <c r="A59" s="29" t="s">
        <v>370</v>
      </c>
      <c r="B59" s="29" t="s">
        <v>375</v>
      </c>
      <c r="C59" s="29">
        <v>393</v>
      </c>
      <c r="D59" s="29">
        <v>395</v>
      </c>
    </row>
    <row r="60" spans="1:4" x14ac:dyDescent="0.25">
      <c r="A60" s="29" t="s">
        <v>370</v>
      </c>
      <c r="B60" s="29" t="s">
        <v>376</v>
      </c>
      <c r="C60" s="29">
        <v>394</v>
      </c>
      <c r="D60" s="29">
        <v>394</v>
      </c>
    </row>
    <row r="61" spans="1:4" x14ac:dyDescent="0.25">
      <c r="A61" s="29" t="s">
        <v>370</v>
      </c>
      <c r="B61" s="29" t="s">
        <v>377</v>
      </c>
      <c r="C61" s="29">
        <v>396</v>
      </c>
      <c r="D61" s="29">
        <v>394</v>
      </c>
    </row>
    <row r="62" spans="1:4" x14ac:dyDescent="0.25">
      <c r="A62" s="29" t="s">
        <v>370</v>
      </c>
      <c r="B62" s="29" t="s">
        <v>378</v>
      </c>
      <c r="C62" s="29">
        <v>388</v>
      </c>
      <c r="D62" s="29">
        <v>393</v>
      </c>
    </row>
    <row r="63" spans="1:4" x14ac:dyDescent="0.25">
      <c r="A63" s="29" t="s">
        <v>370</v>
      </c>
      <c r="B63" s="29" t="s">
        <v>379</v>
      </c>
      <c r="C63" s="29">
        <v>389</v>
      </c>
      <c r="D63" s="29">
        <v>393</v>
      </c>
    </row>
    <row r="64" spans="1:4" x14ac:dyDescent="0.25">
      <c r="A64" s="29" t="s">
        <v>370</v>
      </c>
      <c r="B64" s="29" t="s">
        <v>380</v>
      </c>
      <c r="C64" s="29">
        <v>387</v>
      </c>
      <c r="D64" s="29">
        <v>392</v>
      </c>
    </row>
    <row r="65" spans="1:4" x14ac:dyDescent="0.25">
      <c r="A65" s="29" t="s">
        <v>370</v>
      </c>
      <c r="B65" s="29" t="s">
        <v>381</v>
      </c>
      <c r="C65" s="29">
        <v>390</v>
      </c>
      <c r="D65" s="29">
        <v>392</v>
      </c>
    </row>
    <row r="66" spans="1:4" x14ac:dyDescent="0.25">
      <c r="A66" s="29" t="s">
        <v>386</v>
      </c>
      <c r="B66" s="29" t="s">
        <v>369</v>
      </c>
      <c r="C66" s="29">
        <v>389</v>
      </c>
      <c r="D66" s="29">
        <v>391</v>
      </c>
    </row>
    <row r="67" spans="1:4" x14ac:dyDescent="0.25">
      <c r="A67" s="29" t="s">
        <v>370</v>
      </c>
      <c r="B67" s="29" t="s">
        <v>371</v>
      </c>
      <c r="C67" s="29">
        <v>387</v>
      </c>
      <c r="D67" s="29">
        <v>391</v>
      </c>
    </row>
    <row r="68" spans="1:4" x14ac:dyDescent="0.25">
      <c r="A68" s="29" t="s">
        <v>370</v>
      </c>
      <c r="B68" s="29" t="s">
        <v>372</v>
      </c>
      <c r="C68" s="29">
        <v>386</v>
      </c>
      <c r="D68" s="29">
        <v>390</v>
      </c>
    </row>
    <row r="69" spans="1:4" x14ac:dyDescent="0.25">
      <c r="A69" s="29" t="s">
        <v>370</v>
      </c>
      <c r="B69" s="29" t="s">
        <v>373</v>
      </c>
      <c r="C69" s="29">
        <v>386</v>
      </c>
      <c r="D69" s="29">
        <v>390</v>
      </c>
    </row>
    <row r="70" spans="1:4" x14ac:dyDescent="0.25">
      <c r="A70" s="29" t="s">
        <v>370</v>
      </c>
      <c r="B70" s="29" t="s">
        <v>374</v>
      </c>
      <c r="C70" s="29">
        <v>388</v>
      </c>
      <c r="D70" s="29">
        <v>389</v>
      </c>
    </row>
    <row r="71" spans="1:4" x14ac:dyDescent="0.25">
      <c r="A71" s="29" t="s">
        <v>370</v>
      </c>
      <c r="B71" s="29" t="s">
        <v>375</v>
      </c>
      <c r="C71" s="29">
        <v>389</v>
      </c>
      <c r="D71" s="29">
        <v>389</v>
      </c>
    </row>
    <row r="72" spans="1:4" x14ac:dyDescent="0.25">
      <c r="A72" s="29" t="s">
        <v>370</v>
      </c>
      <c r="B72" s="29" t="s">
        <v>376</v>
      </c>
      <c r="C72" s="29">
        <v>389</v>
      </c>
      <c r="D72" s="29">
        <v>389</v>
      </c>
    </row>
    <row r="73" spans="1:4" x14ac:dyDescent="0.25">
      <c r="A73" s="29" t="s">
        <v>370</v>
      </c>
      <c r="B73" s="29" t="s">
        <v>377</v>
      </c>
      <c r="C73" s="29">
        <v>388</v>
      </c>
      <c r="D73" s="29">
        <v>388</v>
      </c>
    </row>
    <row r="74" spans="1:4" x14ac:dyDescent="0.25">
      <c r="A74" s="29" t="s">
        <v>370</v>
      </c>
      <c r="B74" s="29" t="s">
        <v>378</v>
      </c>
      <c r="C74" s="29">
        <v>381</v>
      </c>
      <c r="D74" s="29">
        <v>387</v>
      </c>
    </row>
    <row r="75" spans="1:4" x14ac:dyDescent="0.25">
      <c r="A75" s="29" t="s">
        <v>370</v>
      </c>
      <c r="B75" s="29" t="s">
        <v>379</v>
      </c>
      <c r="C75" s="29">
        <v>385</v>
      </c>
      <c r="D75" s="29">
        <v>387</v>
      </c>
    </row>
    <row r="76" spans="1:4" x14ac:dyDescent="0.25">
      <c r="A76" s="29" t="s">
        <v>370</v>
      </c>
      <c r="B76" s="29" t="s">
        <v>380</v>
      </c>
      <c r="C76" s="29">
        <v>387</v>
      </c>
      <c r="D76" s="29">
        <v>387</v>
      </c>
    </row>
    <row r="77" spans="1:4" x14ac:dyDescent="0.25">
      <c r="A77" s="29" t="s">
        <v>370</v>
      </c>
      <c r="B77" s="29" t="s">
        <v>381</v>
      </c>
      <c r="C77" s="29">
        <v>386</v>
      </c>
      <c r="D77" s="29">
        <v>387</v>
      </c>
    </row>
    <row r="78" spans="1:4" x14ac:dyDescent="0.25">
      <c r="A78" s="29" t="s">
        <v>387</v>
      </c>
      <c r="B78" s="29" t="s">
        <v>369</v>
      </c>
      <c r="C78" s="29">
        <v>388</v>
      </c>
      <c r="D78" s="29">
        <v>387</v>
      </c>
    </row>
    <row r="79" spans="1:4" x14ac:dyDescent="0.25">
      <c r="A79" s="29" t="s">
        <v>370</v>
      </c>
      <c r="B79" s="29" t="s">
        <v>371</v>
      </c>
      <c r="C79" s="29">
        <v>387</v>
      </c>
      <c r="D79" s="29">
        <v>387</v>
      </c>
    </row>
  </sheetData>
  <pageMargins left="0.7" right="0.7" top="0.75" bottom="0.75" header="0.3" footer="0.3"/>
  <pageSetup paperSize="9" orientation="portrait" horizontalDpi="300" verticalDpi="30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B24"/>
  <sheetViews>
    <sheetView workbookViewId="0">
      <selection activeCell="A2" sqref="A2"/>
    </sheetView>
  </sheetViews>
  <sheetFormatPr baseColWidth="10" defaultColWidth="9.140625" defaultRowHeight="15" x14ac:dyDescent="0.25"/>
  <cols>
    <col min="1" max="16384" width="9.140625" style="29"/>
  </cols>
  <sheetData>
    <row r="1" spans="1:2" x14ac:dyDescent="0.25">
      <c r="A1" s="29" t="s">
        <v>511</v>
      </c>
    </row>
    <row r="2" spans="1:2" x14ac:dyDescent="0.25">
      <c r="A2" s="29" t="s">
        <v>403</v>
      </c>
    </row>
    <row r="5" spans="1:2" x14ac:dyDescent="0.25">
      <c r="A5" s="29" t="s">
        <v>391</v>
      </c>
      <c r="B5" s="29" t="s">
        <v>402</v>
      </c>
    </row>
    <row r="6" spans="1:2" x14ac:dyDescent="0.25">
      <c r="A6" s="29" t="s">
        <v>392</v>
      </c>
      <c r="B6" s="31">
        <v>0.4</v>
      </c>
    </row>
    <row r="7" spans="1:2" x14ac:dyDescent="0.25">
      <c r="A7" s="29" t="s">
        <v>393</v>
      </c>
      <c r="B7" s="31">
        <v>0.8</v>
      </c>
    </row>
    <row r="8" spans="1:2" x14ac:dyDescent="0.25">
      <c r="A8" s="29" t="s">
        <v>65</v>
      </c>
      <c r="B8" s="31">
        <v>0.9</v>
      </c>
    </row>
    <row r="9" spans="1:2" x14ac:dyDescent="0.25">
      <c r="A9" s="29" t="s">
        <v>68</v>
      </c>
      <c r="B9" s="31">
        <v>1</v>
      </c>
    </row>
    <row r="10" spans="1:2" x14ac:dyDescent="0.25">
      <c r="A10" s="29" t="s">
        <v>51</v>
      </c>
      <c r="B10" s="31">
        <v>1.2</v>
      </c>
    </row>
    <row r="11" spans="1:2" x14ac:dyDescent="0.25">
      <c r="A11" s="29" t="s">
        <v>73</v>
      </c>
      <c r="B11" s="31">
        <v>1.4</v>
      </c>
    </row>
    <row r="12" spans="1:2" x14ac:dyDescent="0.25">
      <c r="A12" s="29" t="s">
        <v>63</v>
      </c>
      <c r="B12" s="31">
        <v>2.1</v>
      </c>
    </row>
    <row r="13" spans="1:2" x14ac:dyDescent="0.25">
      <c r="A13" s="29" t="s">
        <v>66</v>
      </c>
      <c r="B13" s="31">
        <v>2.6</v>
      </c>
    </row>
    <row r="14" spans="1:2" x14ac:dyDescent="0.25">
      <c r="A14" s="29" t="s">
        <v>55</v>
      </c>
      <c r="B14" s="31">
        <v>2.9</v>
      </c>
    </row>
    <row r="15" spans="1:2" x14ac:dyDescent="0.25">
      <c r="A15" s="29" t="s">
        <v>355</v>
      </c>
      <c r="B15" s="31">
        <v>3.5</v>
      </c>
    </row>
    <row r="16" spans="1:2" x14ac:dyDescent="0.25">
      <c r="A16" s="29" t="s">
        <v>58</v>
      </c>
      <c r="B16" s="31">
        <v>4.5</v>
      </c>
    </row>
    <row r="17" spans="1:2" x14ac:dyDescent="0.25">
      <c r="A17" s="29" t="s">
        <v>70</v>
      </c>
      <c r="B17" s="31">
        <v>5.7</v>
      </c>
    </row>
    <row r="18" spans="1:2" x14ac:dyDescent="0.25">
      <c r="A18" s="29" t="s">
        <v>57</v>
      </c>
      <c r="B18" s="31">
        <v>5.8</v>
      </c>
    </row>
    <row r="19" spans="1:2" x14ac:dyDescent="0.25">
      <c r="A19" s="29" t="s">
        <v>42</v>
      </c>
      <c r="B19" s="31">
        <v>6.3</v>
      </c>
    </row>
    <row r="20" spans="1:2" x14ac:dyDescent="0.25">
      <c r="A20" s="29" t="s">
        <v>52</v>
      </c>
      <c r="B20" s="31">
        <v>6.7</v>
      </c>
    </row>
    <row r="21" spans="1:2" x14ac:dyDescent="0.25">
      <c r="A21" s="29" t="s">
        <v>56</v>
      </c>
      <c r="B21" s="31">
        <v>7</v>
      </c>
    </row>
    <row r="22" spans="1:2" x14ac:dyDescent="0.25">
      <c r="A22" s="29" t="s">
        <v>69</v>
      </c>
      <c r="B22" s="31">
        <v>9.4</v>
      </c>
    </row>
    <row r="23" spans="1:2" x14ac:dyDescent="0.25">
      <c r="A23" s="29" t="s">
        <v>64</v>
      </c>
      <c r="B23" s="31">
        <v>12.2</v>
      </c>
    </row>
    <row r="24" spans="1:2" x14ac:dyDescent="0.25">
      <c r="A24" s="29" t="s">
        <v>67</v>
      </c>
      <c r="B24" s="31">
        <v>18.2</v>
      </c>
    </row>
  </sheetData>
  <pageMargins left="0.7" right="0.7" top="0.75" bottom="0.75" header="0.3" footer="0.3"/>
  <pageSetup paperSize="9" orientation="portrait" horizontalDpi="300" verticalDpi="30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M79"/>
  <sheetViews>
    <sheetView workbookViewId="0">
      <selection activeCell="A2" sqref="A2"/>
    </sheetView>
  </sheetViews>
  <sheetFormatPr baseColWidth="10" defaultColWidth="9.140625" defaultRowHeight="15" x14ac:dyDescent="0.25"/>
  <cols>
    <col min="1" max="16384" width="9.140625" style="29"/>
  </cols>
  <sheetData>
    <row r="1" spans="1:13" x14ac:dyDescent="0.25">
      <c r="A1" s="29" t="s">
        <v>512</v>
      </c>
    </row>
    <row r="2" spans="1:13" x14ac:dyDescent="0.25">
      <c r="A2" s="29" t="s">
        <v>403</v>
      </c>
    </row>
    <row r="5" spans="1:13" x14ac:dyDescent="0.25">
      <c r="A5" s="29" t="s">
        <v>95</v>
      </c>
      <c r="B5" s="29" t="s">
        <v>367</v>
      </c>
      <c r="C5" s="29" t="s">
        <v>420</v>
      </c>
      <c r="D5" s="29" t="s">
        <v>400</v>
      </c>
      <c r="G5" s="29" t="s">
        <v>371</v>
      </c>
      <c r="H5" s="29" t="s">
        <v>369</v>
      </c>
      <c r="I5" s="29" t="s">
        <v>406</v>
      </c>
      <c r="J5" s="29" t="s">
        <v>407</v>
      </c>
      <c r="K5" s="29" t="s">
        <v>408</v>
      </c>
      <c r="L5" s="29" t="s">
        <v>409</v>
      </c>
      <c r="M5" s="29" t="s">
        <v>410</v>
      </c>
    </row>
    <row r="6" spans="1:13" x14ac:dyDescent="0.25">
      <c r="A6" s="29" t="s">
        <v>368</v>
      </c>
      <c r="B6" s="29" t="s">
        <v>369</v>
      </c>
      <c r="C6" s="32">
        <v>132542</v>
      </c>
      <c r="D6" s="32">
        <v>125560</v>
      </c>
      <c r="E6" s="32"/>
      <c r="G6" s="32">
        <v>195633</v>
      </c>
      <c r="H6" s="32">
        <v>195653</v>
      </c>
      <c r="I6" s="32">
        <v>175111</v>
      </c>
      <c r="J6" s="29">
        <v>11.7</v>
      </c>
      <c r="K6" s="29">
        <v>11.4</v>
      </c>
      <c r="L6" s="32">
        <v>188315</v>
      </c>
      <c r="M6" s="32">
        <v>186605</v>
      </c>
    </row>
    <row r="7" spans="1:13" x14ac:dyDescent="0.25">
      <c r="A7" s="29" t="s">
        <v>370</v>
      </c>
      <c r="B7" s="29" t="s">
        <v>371</v>
      </c>
      <c r="C7" s="32">
        <v>132003</v>
      </c>
      <c r="D7" s="32">
        <v>126180</v>
      </c>
    </row>
    <row r="8" spans="1:13" x14ac:dyDescent="0.25">
      <c r="A8" s="29" t="s">
        <v>370</v>
      </c>
      <c r="B8" s="29" t="s">
        <v>372</v>
      </c>
      <c r="C8" s="32">
        <v>134911</v>
      </c>
      <c r="D8" s="32">
        <v>126844</v>
      </c>
    </row>
    <row r="9" spans="1:13" x14ac:dyDescent="0.25">
      <c r="A9" s="29" t="s">
        <v>370</v>
      </c>
      <c r="B9" s="29" t="s">
        <v>373</v>
      </c>
      <c r="C9" s="32">
        <v>135436</v>
      </c>
      <c r="D9" s="32">
        <v>127707</v>
      </c>
    </row>
    <row r="10" spans="1:13" x14ac:dyDescent="0.25">
      <c r="A10" s="29" t="s">
        <v>370</v>
      </c>
      <c r="B10" s="29" t="s">
        <v>374</v>
      </c>
      <c r="C10" s="32">
        <v>137183</v>
      </c>
      <c r="D10" s="32">
        <v>128808</v>
      </c>
    </row>
    <row r="11" spans="1:13" x14ac:dyDescent="0.25">
      <c r="A11" s="29" t="s">
        <v>370</v>
      </c>
      <c r="B11" s="29" t="s">
        <v>375</v>
      </c>
      <c r="C11" s="32">
        <v>137311</v>
      </c>
      <c r="D11" s="32">
        <v>129765</v>
      </c>
    </row>
    <row r="12" spans="1:13" x14ac:dyDescent="0.25">
      <c r="A12" s="29" t="s">
        <v>370</v>
      </c>
      <c r="B12" s="29" t="s">
        <v>376</v>
      </c>
      <c r="C12" s="32">
        <v>135598</v>
      </c>
      <c r="D12" s="32">
        <v>130719</v>
      </c>
    </row>
    <row r="13" spans="1:13" x14ac:dyDescent="0.25">
      <c r="A13" s="29" t="s">
        <v>370</v>
      </c>
      <c r="B13" s="29" t="s">
        <v>377</v>
      </c>
      <c r="C13" s="32">
        <v>135693</v>
      </c>
      <c r="D13" s="32">
        <v>131835</v>
      </c>
    </row>
    <row r="14" spans="1:13" x14ac:dyDescent="0.25">
      <c r="A14" s="29" t="s">
        <v>370</v>
      </c>
      <c r="B14" s="29" t="s">
        <v>378</v>
      </c>
      <c r="C14" s="32">
        <v>135379</v>
      </c>
      <c r="D14" s="32">
        <v>132891</v>
      </c>
    </row>
    <row r="15" spans="1:13" x14ac:dyDescent="0.25">
      <c r="A15" s="29" t="s">
        <v>370</v>
      </c>
      <c r="B15" s="29" t="s">
        <v>379</v>
      </c>
      <c r="C15" s="32">
        <v>137228</v>
      </c>
      <c r="D15" s="32">
        <v>133881</v>
      </c>
    </row>
    <row r="16" spans="1:13" x14ac:dyDescent="0.25">
      <c r="A16" s="29" t="s">
        <v>370</v>
      </c>
      <c r="B16" s="29" t="s">
        <v>380</v>
      </c>
      <c r="C16" s="32">
        <v>136598</v>
      </c>
      <c r="D16" s="32">
        <v>134732</v>
      </c>
    </row>
    <row r="17" spans="1:4" x14ac:dyDescent="0.25">
      <c r="A17" s="29" t="s">
        <v>370</v>
      </c>
      <c r="B17" s="29" t="s">
        <v>381</v>
      </c>
      <c r="C17" s="32">
        <v>137134</v>
      </c>
      <c r="D17" s="32">
        <v>135585</v>
      </c>
    </row>
    <row r="18" spans="1:4" x14ac:dyDescent="0.25">
      <c r="A18" s="29" t="s">
        <v>382</v>
      </c>
      <c r="B18" s="29" t="s">
        <v>369</v>
      </c>
      <c r="C18" s="32">
        <v>137068</v>
      </c>
      <c r="D18" s="32">
        <v>135962</v>
      </c>
    </row>
    <row r="19" spans="1:4" x14ac:dyDescent="0.25">
      <c r="A19" s="29" t="s">
        <v>370</v>
      </c>
      <c r="B19" s="29" t="s">
        <v>371</v>
      </c>
      <c r="C19" s="32">
        <v>138202</v>
      </c>
      <c r="D19" s="32">
        <v>136478</v>
      </c>
    </row>
    <row r="20" spans="1:4" x14ac:dyDescent="0.25">
      <c r="A20" s="29" t="s">
        <v>370</v>
      </c>
      <c r="B20" s="29" t="s">
        <v>372</v>
      </c>
      <c r="C20" s="32">
        <v>135755</v>
      </c>
      <c r="D20" s="32">
        <v>136549</v>
      </c>
    </row>
    <row r="21" spans="1:4" x14ac:dyDescent="0.25">
      <c r="A21" s="29" t="s">
        <v>370</v>
      </c>
      <c r="B21" s="29" t="s">
        <v>373</v>
      </c>
      <c r="C21" s="32">
        <v>135620</v>
      </c>
      <c r="D21" s="32">
        <v>136564</v>
      </c>
    </row>
    <row r="22" spans="1:4" x14ac:dyDescent="0.25">
      <c r="A22" s="29" t="s">
        <v>370</v>
      </c>
      <c r="B22" s="29" t="s">
        <v>374</v>
      </c>
      <c r="C22" s="32">
        <v>135760</v>
      </c>
      <c r="D22" s="32">
        <v>136446</v>
      </c>
    </row>
    <row r="23" spans="1:4" x14ac:dyDescent="0.25">
      <c r="A23" s="29" t="s">
        <v>370</v>
      </c>
      <c r="B23" s="29" t="s">
        <v>375</v>
      </c>
      <c r="C23" s="32">
        <v>135146</v>
      </c>
      <c r="D23" s="32">
        <v>136265</v>
      </c>
    </row>
    <row r="24" spans="1:4" x14ac:dyDescent="0.25">
      <c r="A24" s="29" t="s">
        <v>370</v>
      </c>
      <c r="B24" s="29" t="s">
        <v>376</v>
      </c>
      <c r="C24" s="32">
        <v>133261</v>
      </c>
      <c r="D24" s="32">
        <v>136070</v>
      </c>
    </row>
    <row r="25" spans="1:4" x14ac:dyDescent="0.25">
      <c r="A25" s="29" t="s">
        <v>370</v>
      </c>
      <c r="B25" s="29" t="s">
        <v>377</v>
      </c>
      <c r="C25" s="32">
        <v>136395</v>
      </c>
      <c r="D25" s="32">
        <v>136129</v>
      </c>
    </row>
    <row r="26" spans="1:4" x14ac:dyDescent="0.25">
      <c r="A26" s="29" t="s">
        <v>370</v>
      </c>
      <c r="B26" s="29" t="s">
        <v>378</v>
      </c>
      <c r="C26" s="32">
        <v>138072</v>
      </c>
      <c r="D26" s="32">
        <v>136353</v>
      </c>
    </row>
    <row r="27" spans="1:4" x14ac:dyDescent="0.25">
      <c r="A27" s="29" t="s">
        <v>370</v>
      </c>
      <c r="B27" s="29" t="s">
        <v>379</v>
      </c>
      <c r="C27" s="32">
        <v>138343</v>
      </c>
      <c r="D27" s="32">
        <v>136446</v>
      </c>
    </row>
    <row r="28" spans="1:4" x14ac:dyDescent="0.25">
      <c r="A28" s="29" t="s">
        <v>370</v>
      </c>
      <c r="B28" s="29" t="s">
        <v>380</v>
      </c>
      <c r="C28" s="32">
        <v>140999</v>
      </c>
      <c r="D28" s="32">
        <v>136813</v>
      </c>
    </row>
    <row r="29" spans="1:4" x14ac:dyDescent="0.25">
      <c r="A29" s="29" t="s">
        <v>370</v>
      </c>
      <c r="B29" s="29" t="s">
        <v>381</v>
      </c>
      <c r="C29" s="32">
        <v>138657</v>
      </c>
      <c r="D29" s="32">
        <v>136940</v>
      </c>
    </row>
    <row r="30" spans="1:4" x14ac:dyDescent="0.25">
      <c r="A30" s="29" t="s">
        <v>383</v>
      </c>
      <c r="B30" s="29" t="s">
        <v>369</v>
      </c>
      <c r="C30" s="32">
        <v>138297</v>
      </c>
      <c r="D30" s="32">
        <v>137042</v>
      </c>
    </row>
    <row r="31" spans="1:4" x14ac:dyDescent="0.25">
      <c r="A31" s="29" t="s">
        <v>370</v>
      </c>
      <c r="B31" s="29" t="s">
        <v>371</v>
      </c>
      <c r="C31" s="32">
        <v>135299</v>
      </c>
      <c r="D31" s="32">
        <v>136800</v>
      </c>
    </row>
    <row r="32" spans="1:4" x14ac:dyDescent="0.25">
      <c r="A32" s="29" t="s">
        <v>370</v>
      </c>
      <c r="B32" s="29" t="s">
        <v>372</v>
      </c>
      <c r="C32" s="32">
        <v>136376</v>
      </c>
      <c r="D32" s="32">
        <v>136852</v>
      </c>
    </row>
    <row r="33" spans="1:4" x14ac:dyDescent="0.25">
      <c r="A33" s="29" t="s">
        <v>370</v>
      </c>
      <c r="B33" s="29" t="s">
        <v>373</v>
      </c>
      <c r="C33" s="32">
        <v>137921</v>
      </c>
      <c r="D33" s="32">
        <v>137044</v>
      </c>
    </row>
    <row r="34" spans="1:4" x14ac:dyDescent="0.25">
      <c r="A34" s="29" t="s">
        <v>370</v>
      </c>
      <c r="B34" s="29" t="s">
        <v>374</v>
      </c>
      <c r="C34" s="32">
        <v>138944</v>
      </c>
      <c r="D34" s="32">
        <v>137309</v>
      </c>
    </row>
    <row r="35" spans="1:4" x14ac:dyDescent="0.25">
      <c r="A35" s="29" t="s">
        <v>370</v>
      </c>
      <c r="B35" s="29" t="s">
        <v>375</v>
      </c>
      <c r="C35" s="32">
        <v>141006</v>
      </c>
      <c r="D35" s="32">
        <v>137798</v>
      </c>
    </row>
    <row r="36" spans="1:4" x14ac:dyDescent="0.25">
      <c r="A36" s="29" t="s">
        <v>370</v>
      </c>
      <c r="B36" s="29" t="s">
        <v>376</v>
      </c>
      <c r="C36" s="32">
        <v>141101</v>
      </c>
      <c r="D36" s="32">
        <v>138451</v>
      </c>
    </row>
    <row r="37" spans="1:4" x14ac:dyDescent="0.25">
      <c r="A37" s="29" t="s">
        <v>370</v>
      </c>
      <c r="B37" s="29" t="s">
        <v>377</v>
      </c>
      <c r="C37" s="32">
        <v>140867</v>
      </c>
      <c r="D37" s="32">
        <v>138824</v>
      </c>
    </row>
    <row r="38" spans="1:4" x14ac:dyDescent="0.25">
      <c r="A38" s="29" t="s">
        <v>370</v>
      </c>
      <c r="B38" s="29" t="s">
        <v>378</v>
      </c>
      <c r="C38" s="32">
        <v>143124</v>
      </c>
      <c r="D38" s="32">
        <v>139244</v>
      </c>
    </row>
    <row r="39" spans="1:4" x14ac:dyDescent="0.25">
      <c r="A39" s="29" t="s">
        <v>370</v>
      </c>
      <c r="B39" s="29" t="s">
        <v>379</v>
      </c>
      <c r="C39" s="32">
        <v>145017</v>
      </c>
      <c r="D39" s="32">
        <v>139801</v>
      </c>
    </row>
    <row r="40" spans="1:4" x14ac:dyDescent="0.25">
      <c r="A40" s="29" t="s">
        <v>370</v>
      </c>
      <c r="B40" s="29" t="s">
        <v>380</v>
      </c>
      <c r="C40" s="32">
        <v>146837</v>
      </c>
      <c r="D40" s="32">
        <v>140287</v>
      </c>
    </row>
    <row r="41" spans="1:4" x14ac:dyDescent="0.25">
      <c r="A41" s="29" t="s">
        <v>370</v>
      </c>
      <c r="B41" s="29" t="s">
        <v>381</v>
      </c>
      <c r="C41" s="32">
        <v>148110</v>
      </c>
      <c r="D41" s="32">
        <v>141075</v>
      </c>
    </row>
    <row r="42" spans="1:4" x14ac:dyDescent="0.25">
      <c r="A42" s="29" t="s">
        <v>384</v>
      </c>
      <c r="B42" s="29" t="s">
        <v>369</v>
      </c>
      <c r="C42" s="32">
        <v>143355</v>
      </c>
      <c r="D42" s="32">
        <v>141496</v>
      </c>
    </row>
    <row r="43" spans="1:4" x14ac:dyDescent="0.25">
      <c r="A43" s="29" t="s">
        <v>370</v>
      </c>
      <c r="B43" s="29" t="s">
        <v>371</v>
      </c>
      <c r="C43" s="32">
        <v>144166</v>
      </c>
      <c r="D43" s="32">
        <v>142235</v>
      </c>
    </row>
    <row r="44" spans="1:4" x14ac:dyDescent="0.25">
      <c r="A44" s="29" t="s">
        <v>370</v>
      </c>
      <c r="B44" s="29" t="s">
        <v>372</v>
      </c>
      <c r="C44" s="32">
        <v>145207</v>
      </c>
      <c r="D44" s="32">
        <v>142971</v>
      </c>
    </row>
    <row r="45" spans="1:4" x14ac:dyDescent="0.25">
      <c r="A45" s="29" t="s">
        <v>370</v>
      </c>
      <c r="B45" s="29" t="s">
        <v>373</v>
      </c>
      <c r="C45" s="32">
        <v>147078</v>
      </c>
      <c r="D45" s="32">
        <v>143734</v>
      </c>
    </row>
    <row r="46" spans="1:4" x14ac:dyDescent="0.25">
      <c r="A46" s="29" t="s">
        <v>370</v>
      </c>
      <c r="B46" s="29" t="s">
        <v>374</v>
      </c>
      <c r="C46" s="32">
        <v>145950</v>
      </c>
      <c r="D46" s="32">
        <v>144318</v>
      </c>
    </row>
    <row r="47" spans="1:4" x14ac:dyDescent="0.25">
      <c r="A47" s="29" t="s">
        <v>370</v>
      </c>
      <c r="B47" s="29" t="s">
        <v>375</v>
      </c>
      <c r="C47" s="32">
        <v>148723</v>
      </c>
      <c r="D47" s="32">
        <v>144961</v>
      </c>
    </row>
    <row r="48" spans="1:4" x14ac:dyDescent="0.25">
      <c r="A48" s="29" t="s">
        <v>370</v>
      </c>
      <c r="B48" s="29" t="s">
        <v>376</v>
      </c>
      <c r="C48" s="32">
        <v>147632</v>
      </c>
      <c r="D48" s="32">
        <v>145506</v>
      </c>
    </row>
    <row r="49" spans="1:4" x14ac:dyDescent="0.25">
      <c r="A49" s="29" t="s">
        <v>370</v>
      </c>
      <c r="B49" s="29" t="s">
        <v>377</v>
      </c>
      <c r="C49" s="32">
        <v>152741</v>
      </c>
      <c r="D49" s="32">
        <v>146495</v>
      </c>
    </row>
    <row r="50" spans="1:4" x14ac:dyDescent="0.25">
      <c r="A50" s="29" t="s">
        <v>370</v>
      </c>
      <c r="B50" s="29" t="s">
        <v>378</v>
      </c>
      <c r="C50" s="32">
        <v>156454</v>
      </c>
      <c r="D50" s="32">
        <v>147606</v>
      </c>
    </row>
    <row r="51" spans="1:4" x14ac:dyDescent="0.25">
      <c r="A51" s="29" t="s">
        <v>370</v>
      </c>
      <c r="B51" s="29" t="s">
        <v>379</v>
      </c>
      <c r="C51" s="32">
        <v>162705</v>
      </c>
      <c r="D51" s="32">
        <v>149080</v>
      </c>
    </row>
    <row r="52" spans="1:4" x14ac:dyDescent="0.25">
      <c r="A52" s="29" t="s">
        <v>370</v>
      </c>
      <c r="B52" s="29" t="s">
        <v>380</v>
      </c>
      <c r="C52" s="32">
        <v>166273</v>
      </c>
      <c r="D52" s="32">
        <v>150700</v>
      </c>
    </row>
    <row r="53" spans="1:4" x14ac:dyDescent="0.25">
      <c r="A53" s="29" t="s">
        <v>370</v>
      </c>
      <c r="B53" s="29" t="s">
        <v>381</v>
      </c>
      <c r="C53" s="32">
        <v>167561</v>
      </c>
      <c r="D53" s="32">
        <v>152320</v>
      </c>
    </row>
    <row r="54" spans="1:4" x14ac:dyDescent="0.25">
      <c r="A54" s="29" t="s">
        <v>385</v>
      </c>
      <c r="B54" s="29" t="s">
        <v>369</v>
      </c>
      <c r="C54" s="32">
        <v>166202</v>
      </c>
      <c r="D54" s="32">
        <v>154224</v>
      </c>
    </row>
    <row r="55" spans="1:4" x14ac:dyDescent="0.25">
      <c r="A55" s="29" t="s">
        <v>370</v>
      </c>
      <c r="B55" s="29" t="s">
        <v>371</v>
      </c>
      <c r="C55" s="32">
        <v>165255</v>
      </c>
      <c r="D55" s="32">
        <v>155982</v>
      </c>
    </row>
    <row r="56" spans="1:4" x14ac:dyDescent="0.25">
      <c r="A56" s="29" t="s">
        <v>370</v>
      </c>
      <c r="B56" s="29" t="s">
        <v>372</v>
      </c>
      <c r="C56" s="32">
        <v>169563</v>
      </c>
      <c r="D56" s="32">
        <v>158011</v>
      </c>
    </row>
    <row r="57" spans="1:4" x14ac:dyDescent="0.25">
      <c r="A57" s="29" t="s">
        <v>370</v>
      </c>
      <c r="B57" s="29" t="s">
        <v>373</v>
      </c>
      <c r="C57" s="32">
        <v>169234</v>
      </c>
      <c r="D57" s="32">
        <v>159858</v>
      </c>
    </row>
    <row r="58" spans="1:4" x14ac:dyDescent="0.25">
      <c r="A58" s="29" t="s">
        <v>370</v>
      </c>
      <c r="B58" s="29" t="s">
        <v>374</v>
      </c>
      <c r="C58" s="32">
        <v>167441</v>
      </c>
      <c r="D58" s="32">
        <v>161649</v>
      </c>
    </row>
    <row r="59" spans="1:4" x14ac:dyDescent="0.25">
      <c r="A59" s="29" t="s">
        <v>370</v>
      </c>
      <c r="B59" s="29" t="s">
        <v>375</v>
      </c>
      <c r="C59" s="32">
        <v>167945</v>
      </c>
      <c r="D59" s="32">
        <v>163250</v>
      </c>
    </row>
    <row r="60" spans="1:4" x14ac:dyDescent="0.25">
      <c r="A60" s="29" t="s">
        <v>370</v>
      </c>
      <c r="B60" s="29" t="s">
        <v>376</v>
      </c>
      <c r="C60" s="32">
        <v>169689</v>
      </c>
      <c r="D60" s="32">
        <v>165089</v>
      </c>
    </row>
    <row r="61" spans="1:4" x14ac:dyDescent="0.25">
      <c r="A61" s="29" t="s">
        <v>370</v>
      </c>
      <c r="B61" s="29" t="s">
        <v>377</v>
      </c>
      <c r="C61" s="32">
        <v>169933</v>
      </c>
      <c r="D61" s="32">
        <v>166521</v>
      </c>
    </row>
    <row r="62" spans="1:4" x14ac:dyDescent="0.25">
      <c r="A62" s="29" t="s">
        <v>370</v>
      </c>
      <c r="B62" s="29" t="s">
        <v>378</v>
      </c>
      <c r="C62" s="32">
        <v>171982</v>
      </c>
      <c r="D62" s="32">
        <v>167815</v>
      </c>
    </row>
    <row r="63" spans="1:4" x14ac:dyDescent="0.25">
      <c r="A63" s="29" t="s">
        <v>370</v>
      </c>
      <c r="B63" s="29" t="s">
        <v>379</v>
      </c>
      <c r="C63" s="32">
        <v>175631</v>
      </c>
      <c r="D63" s="32">
        <v>168892</v>
      </c>
    </row>
    <row r="64" spans="1:4" x14ac:dyDescent="0.25">
      <c r="A64" s="29" t="s">
        <v>370</v>
      </c>
      <c r="B64" s="29" t="s">
        <v>380</v>
      </c>
      <c r="C64" s="32">
        <v>177347</v>
      </c>
      <c r="D64" s="32">
        <v>169815</v>
      </c>
    </row>
    <row r="65" spans="1:4" x14ac:dyDescent="0.25">
      <c r="A65" s="29" t="s">
        <v>370</v>
      </c>
      <c r="B65" s="29" t="s">
        <v>381</v>
      </c>
      <c r="C65" s="32">
        <v>179261</v>
      </c>
      <c r="D65" s="32">
        <v>170790</v>
      </c>
    </row>
    <row r="66" spans="1:4" x14ac:dyDescent="0.25">
      <c r="A66" s="29" t="s">
        <v>386</v>
      </c>
      <c r="B66" s="29" t="s">
        <v>369</v>
      </c>
      <c r="C66" s="32">
        <v>175560</v>
      </c>
      <c r="D66" s="32">
        <v>171570</v>
      </c>
    </row>
    <row r="67" spans="1:4" x14ac:dyDescent="0.25">
      <c r="A67" s="29" t="s">
        <v>370</v>
      </c>
      <c r="B67" s="29" t="s">
        <v>371</v>
      </c>
      <c r="C67" s="32">
        <v>175111</v>
      </c>
      <c r="D67" s="32">
        <v>172391</v>
      </c>
    </row>
    <row r="68" spans="1:4" x14ac:dyDescent="0.25">
      <c r="A68" s="29" t="s">
        <v>370</v>
      </c>
      <c r="B68" s="29" t="s">
        <v>372</v>
      </c>
      <c r="C68" s="32">
        <v>175854</v>
      </c>
      <c r="D68" s="32">
        <v>172916</v>
      </c>
    </row>
    <row r="69" spans="1:4" x14ac:dyDescent="0.25">
      <c r="A69" s="29" t="s">
        <v>370</v>
      </c>
      <c r="B69" s="29" t="s">
        <v>373</v>
      </c>
      <c r="C69" s="32">
        <v>177884</v>
      </c>
      <c r="D69" s="32">
        <v>173636</v>
      </c>
    </row>
    <row r="70" spans="1:4" x14ac:dyDescent="0.25">
      <c r="A70" s="29" t="s">
        <v>370</v>
      </c>
      <c r="B70" s="29" t="s">
        <v>374</v>
      </c>
      <c r="C70" s="32">
        <v>180730</v>
      </c>
      <c r="D70" s="32">
        <v>174744</v>
      </c>
    </row>
    <row r="71" spans="1:4" x14ac:dyDescent="0.25">
      <c r="A71" s="29" t="s">
        <v>370</v>
      </c>
      <c r="B71" s="29" t="s">
        <v>375</v>
      </c>
      <c r="C71" s="32">
        <v>182595</v>
      </c>
      <c r="D71" s="32">
        <v>175965</v>
      </c>
    </row>
    <row r="72" spans="1:4" x14ac:dyDescent="0.25">
      <c r="A72" s="29" t="s">
        <v>370</v>
      </c>
      <c r="B72" s="29" t="s">
        <v>376</v>
      </c>
      <c r="C72" s="32">
        <v>185563</v>
      </c>
      <c r="D72" s="32">
        <v>177288</v>
      </c>
    </row>
    <row r="73" spans="1:4" x14ac:dyDescent="0.25">
      <c r="A73" s="29" t="s">
        <v>370</v>
      </c>
      <c r="B73" s="29" t="s">
        <v>377</v>
      </c>
      <c r="C73" s="32">
        <v>188966</v>
      </c>
      <c r="D73" s="32">
        <v>178874</v>
      </c>
    </row>
    <row r="74" spans="1:4" x14ac:dyDescent="0.25">
      <c r="A74" s="29" t="s">
        <v>370</v>
      </c>
      <c r="B74" s="29" t="s">
        <v>378</v>
      </c>
      <c r="C74" s="32">
        <v>192371</v>
      </c>
      <c r="D74" s="32">
        <v>180573</v>
      </c>
    </row>
    <row r="75" spans="1:4" x14ac:dyDescent="0.25">
      <c r="A75" s="29" t="s">
        <v>370</v>
      </c>
      <c r="B75" s="29" t="s">
        <v>379</v>
      </c>
      <c r="C75" s="32">
        <v>194536</v>
      </c>
      <c r="D75" s="32">
        <v>182148</v>
      </c>
    </row>
    <row r="76" spans="1:4" x14ac:dyDescent="0.25">
      <c r="A76" s="29" t="s">
        <v>370</v>
      </c>
      <c r="B76" s="29" t="s">
        <v>380</v>
      </c>
      <c r="C76" s="32">
        <v>194720</v>
      </c>
      <c r="D76" s="32">
        <v>183596</v>
      </c>
    </row>
    <row r="77" spans="1:4" x14ac:dyDescent="0.25">
      <c r="A77" s="29" t="s">
        <v>370</v>
      </c>
      <c r="B77" s="29" t="s">
        <v>381</v>
      </c>
      <c r="C77" s="32">
        <v>195275</v>
      </c>
      <c r="D77" s="32">
        <v>184930</v>
      </c>
    </row>
    <row r="78" spans="1:4" x14ac:dyDescent="0.25">
      <c r="A78" s="29" t="s">
        <v>387</v>
      </c>
      <c r="B78" s="29" t="s">
        <v>369</v>
      </c>
      <c r="C78" s="32">
        <v>195653</v>
      </c>
      <c r="D78" s="32">
        <v>186605</v>
      </c>
    </row>
    <row r="79" spans="1:4" x14ac:dyDescent="0.25">
      <c r="A79" s="29" t="s">
        <v>370</v>
      </c>
      <c r="B79" s="29" t="s">
        <v>371</v>
      </c>
      <c r="C79" s="32">
        <v>195633</v>
      </c>
      <c r="D79" s="32">
        <v>188315</v>
      </c>
    </row>
  </sheetData>
  <pageMargins left="0.7" right="0.7" top="0.75" bottom="0.75" header="0.3" footer="0.3"/>
  <pageSetup paperSize="9" orientation="portrait" horizontalDpi="300" verticalDpi="30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K79"/>
  <sheetViews>
    <sheetView workbookViewId="0">
      <selection activeCell="A2" sqref="A2"/>
    </sheetView>
  </sheetViews>
  <sheetFormatPr baseColWidth="10" defaultColWidth="9.140625" defaultRowHeight="15" x14ac:dyDescent="0.25"/>
  <cols>
    <col min="1" max="16384" width="9.140625" style="29"/>
  </cols>
  <sheetData>
    <row r="1" spans="1:11" x14ac:dyDescent="0.25">
      <c r="A1" s="29" t="s">
        <v>513</v>
      </c>
    </row>
    <row r="2" spans="1:11" x14ac:dyDescent="0.25">
      <c r="A2" s="29" t="s">
        <v>403</v>
      </c>
    </row>
    <row r="5" spans="1:11" x14ac:dyDescent="0.25">
      <c r="A5" s="29" t="s">
        <v>95</v>
      </c>
      <c r="B5" s="29" t="s">
        <v>367</v>
      </c>
      <c r="C5" s="29" t="s">
        <v>388</v>
      </c>
      <c r="D5" s="29" t="s">
        <v>389</v>
      </c>
      <c r="G5" s="29" t="s">
        <v>371</v>
      </c>
      <c r="H5" s="29" t="s">
        <v>369</v>
      </c>
      <c r="I5" s="29" t="s">
        <v>406</v>
      </c>
      <c r="J5" s="29" t="s">
        <v>409</v>
      </c>
      <c r="K5" s="29" t="s">
        <v>410</v>
      </c>
    </row>
    <row r="6" spans="1:11" x14ac:dyDescent="0.25">
      <c r="A6" s="29" t="s">
        <v>368</v>
      </c>
      <c r="B6" s="29" t="s">
        <v>369</v>
      </c>
      <c r="C6" s="30">
        <v>7</v>
      </c>
      <c r="D6" s="30">
        <v>4.5</v>
      </c>
      <c r="G6" s="29">
        <v>11.7</v>
      </c>
      <c r="H6" s="29">
        <v>11.4</v>
      </c>
      <c r="I6" s="31">
        <v>6</v>
      </c>
      <c r="J6" s="29">
        <v>9.1999999999999993</v>
      </c>
      <c r="K6" s="29">
        <v>8.6999999999999993</v>
      </c>
    </row>
    <row r="7" spans="1:11" x14ac:dyDescent="0.25">
      <c r="A7" s="29" t="s">
        <v>370</v>
      </c>
      <c r="B7" s="29" t="s">
        <v>371</v>
      </c>
      <c r="C7" s="30">
        <v>6</v>
      </c>
      <c r="D7" s="30">
        <v>4.5999999999999996</v>
      </c>
    </row>
    <row r="8" spans="1:11" x14ac:dyDescent="0.25">
      <c r="A8" s="29" t="s">
        <v>370</v>
      </c>
      <c r="B8" s="29" t="s">
        <v>372</v>
      </c>
      <c r="C8" s="30">
        <v>6.3</v>
      </c>
      <c r="D8" s="30">
        <v>4.2</v>
      </c>
    </row>
    <row r="9" spans="1:11" x14ac:dyDescent="0.25">
      <c r="A9" s="29" t="s">
        <v>370</v>
      </c>
      <c r="B9" s="29" t="s">
        <v>373</v>
      </c>
      <c r="C9" s="30">
        <v>8.3000000000000007</v>
      </c>
      <c r="D9" s="30">
        <v>4.7</v>
      </c>
    </row>
    <row r="10" spans="1:11" x14ac:dyDescent="0.25">
      <c r="A10" s="29" t="s">
        <v>370</v>
      </c>
      <c r="B10" s="29" t="s">
        <v>374</v>
      </c>
      <c r="C10" s="30">
        <v>10.7</v>
      </c>
      <c r="D10" s="30">
        <v>5.3</v>
      </c>
    </row>
    <row r="11" spans="1:11" x14ac:dyDescent="0.25">
      <c r="A11" s="29" t="s">
        <v>370</v>
      </c>
      <c r="B11" s="29" t="s">
        <v>375</v>
      </c>
      <c r="C11" s="30">
        <v>9.1</v>
      </c>
      <c r="D11" s="30">
        <v>5.6</v>
      </c>
    </row>
    <row r="12" spans="1:11" x14ac:dyDescent="0.25">
      <c r="A12" s="29" t="s">
        <v>370</v>
      </c>
      <c r="B12" s="29" t="s">
        <v>376</v>
      </c>
      <c r="C12" s="30">
        <v>9.1999999999999993</v>
      </c>
      <c r="D12" s="30">
        <v>6</v>
      </c>
    </row>
    <row r="13" spans="1:11" x14ac:dyDescent="0.25">
      <c r="A13" s="29" t="s">
        <v>370</v>
      </c>
      <c r="B13" s="29" t="s">
        <v>377</v>
      </c>
      <c r="C13" s="30">
        <v>11</v>
      </c>
      <c r="D13" s="30">
        <v>6.8</v>
      </c>
    </row>
    <row r="14" spans="1:11" x14ac:dyDescent="0.25">
      <c r="A14" s="29" t="s">
        <v>370</v>
      </c>
      <c r="B14" s="29" t="s">
        <v>378</v>
      </c>
      <c r="C14" s="30">
        <v>10.3</v>
      </c>
      <c r="D14" s="30">
        <v>7.4</v>
      </c>
    </row>
    <row r="15" spans="1:11" x14ac:dyDescent="0.25">
      <c r="A15" s="29" t="s">
        <v>370</v>
      </c>
      <c r="B15" s="29" t="s">
        <v>379</v>
      </c>
      <c r="C15" s="30">
        <v>9.5</v>
      </c>
      <c r="D15" s="30">
        <v>7.9</v>
      </c>
    </row>
    <row r="16" spans="1:11" x14ac:dyDescent="0.25">
      <c r="A16" s="29" t="s">
        <v>370</v>
      </c>
      <c r="B16" s="29" t="s">
        <v>380</v>
      </c>
      <c r="C16" s="30">
        <v>8.1</v>
      </c>
      <c r="D16" s="30">
        <v>8.3000000000000007</v>
      </c>
    </row>
    <row r="17" spans="1:4" x14ac:dyDescent="0.25">
      <c r="A17" s="29" t="s">
        <v>370</v>
      </c>
      <c r="B17" s="29" t="s">
        <v>381</v>
      </c>
      <c r="C17" s="30">
        <v>8.1</v>
      </c>
      <c r="D17" s="30">
        <v>8.6</v>
      </c>
    </row>
    <row r="18" spans="1:4" x14ac:dyDescent="0.25">
      <c r="A18" s="29" t="s">
        <v>382</v>
      </c>
      <c r="B18" s="29" t="s">
        <v>369</v>
      </c>
      <c r="C18" s="30">
        <v>3.4</v>
      </c>
      <c r="D18" s="30">
        <v>8.3000000000000007</v>
      </c>
    </row>
    <row r="19" spans="1:4" x14ac:dyDescent="0.25">
      <c r="A19" s="29" t="s">
        <v>370</v>
      </c>
      <c r="B19" s="29" t="s">
        <v>371</v>
      </c>
      <c r="C19" s="30">
        <v>4.7</v>
      </c>
      <c r="D19" s="30">
        <v>8.1999999999999993</v>
      </c>
    </row>
    <row r="20" spans="1:4" x14ac:dyDescent="0.25">
      <c r="A20" s="29" t="s">
        <v>370</v>
      </c>
      <c r="B20" s="29" t="s">
        <v>372</v>
      </c>
      <c r="C20" s="30">
        <v>0.6</v>
      </c>
      <c r="D20" s="30">
        <v>7.7</v>
      </c>
    </row>
    <row r="21" spans="1:4" x14ac:dyDescent="0.25">
      <c r="A21" s="29" t="s">
        <v>370</v>
      </c>
      <c r="B21" s="29" t="s">
        <v>373</v>
      </c>
      <c r="C21" s="30">
        <v>0.1</v>
      </c>
      <c r="D21" s="30">
        <v>7.1</v>
      </c>
    </row>
    <row r="22" spans="1:4" x14ac:dyDescent="0.25">
      <c r="A22" s="29" t="s">
        <v>370</v>
      </c>
      <c r="B22" s="29" t="s">
        <v>374</v>
      </c>
      <c r="C22" s="30">
        <v>-1</v>
      </c>
      <c r="D22" s="30">
        <v>6.1</v>
      </c>
    </row>
    <row r="23" spans="1:4" x14ac:dyDescent="0.25">
      <c r="A23" s="29" t="s">
        <v>370</v>
      </c>
      <c r="B23" s="29" t="s">
        <v>375</v>
      </c>
      <c r="C23" s="30">
        <v>-1.6</v>
      </c>
      <c r="D23" s="30">
        <v>5.2</v>
      </c>
    </row>
    <row r="24" spans="1:4" x14ac:dyDescent="0.25">
      <c r="A24" s="29" t="s">
        <v>370</v>
      </c>
      <c r="B24" s="29" t="s">
        <v>376</v>
      </c>
      <c r="C24" s="30">
        <v>-1.7</v>
      </c>
      <c r="D24" s="30">
        <v>4.3</v>
      </c>
    </row>
    <row r="25" spans="1:4" x14ac:dyDescent="0.25">
      <c r="A25" s="29" t="s">
        <v>370</v>
      </c>
      <c r="B25" s="29" t="s">
        <v>377</v>
      </c>
      <c r="C25" s="30">
        <v>0.5</v>
      </c>
      <c r="D25" s="30">
        <v>3.4</v>
      </c>
    </row>
    <row r="26" spans="1:4" x14ac:dyDescent="0.25">
      <c r="A26" s="29" t="s">
        <v>370</v>
      </c>
      <c r="B26" s="29" t="s">
        <v>378</v>
      </c>
      <c r="C26" s="30">
        <v>2</v>
      </c>
      <c r="D26" s="30">
        <v>2.7</v>
      </c>
    </row>
    <row r="27" spans="1:4" x14ac:dyDescent="0.25">
      <c r="A27" s="29" t="s">
        <v>370</v>
      </c>
      <c r="B27" s="29" t="s">
        <v>379</v>
      </c>
      <c r="C27" s="30">
        <v>0.8</v>
      </c>
      <c r="D27" s="30">
        <v>2</v>
      </c>
    </row>
    <row r="28" spans="1:4" x14ac:dyDescent="0.25">
      <c r="A28" s="29" t="s">
        <v>370</v>
      </c>
      <c r="B28" s="29" t="s">
        <v>380</v>
      </c>
      <c r="C28" s="30">
        <v>3.2</v>
      </c>
      <c r="D28" s="30">
        <v>1.6</v>
      </c>
    </row>
    <row r="29" spans="1:4" x14ac:dyDescent="0.25">
      <c r="A29" s="29" t="s">
        <v>370</v>
      </c>
      <c r="B29" s="29" t="s">
        <v>381</v>
      </c>
      <c r="C29" s="30">
        <v>1.1000000000000001</v>
      </c>
      <c r="D29" s="30">
        <v>1</v>
      </c>
    </row>
    <row r="30" spans="1:4" x14ac:dyDescent="0.25">
      <c r="A30" s="29" t="s">
        <v>383</v>
      </c>
      <c r="B30" s="29" t="s">
        <v>369</v>
      </c>
      <c r="C30" s="30">
        <v>0.9</v>
      </c>
      <c r="D30" s="30">
        <v>0.8</v>
      </c>
    </row>
    <row r="31" spans="1:4" x14ac:dyDescent="0.25">
      <c r="A31" s="29" t="s">
        <v>370</v>
      </c>
      <c r="B31" s="29" t="s">
        <v>371</v>
      </c>
      <c r="C31" s="30">
        <v>-2.1</v>
      </c>
      <c r="D31" s="30">
        <v>0.2</v>
      </c>
    </row>
    <row r="32" spans="1:4" x14ac:dyDescent="0.25">
      <c r="A32" s="29" t="s">
        <v>370</v>
      </c>
      <c r="B32" s="29" t="s">
        <v>372</v>
      </c>
      <c r="C32" s="30">
        <v>0.5</v>
      </c>
      <c r="D32" s="30">
        <v>0.2</v>
      </c>
    </row>
    <row r="33" spans="1:4" x14ac:dyDescent="0.25">
      <c r="A33" s="29" t="s">
        <v>370</v>
      </c>
      <c r="B33" s="29" t="s">
        <v>373</v>
      </c>
      <c r="C33" s="30">
        <v>1.7</v>
      </c>
      <c r="D33" s="30">
        <v>0.4</v>
      </c>
    </row>
    <row r="34" spans="1:4" x14ac:dyDescent="0.25">
      <c r="A34" s="29" t="s">
        <v>370</v>
      </c>
      <c r="B34" s="29" t="s">
        <v>374</v>
      </c>
      <c r="C34" s="30">
        <v>2.2999999999999998</v>
      </c>
      <c r="D34" s="30">
        <v>0.6</v>
      </c>
    </row>
    <row r="35" spans="1:4" x14ac:dyDescent="0.25">
      <c r="A35" s="29" t="s">
        <v>370</v>
      </c>
      <c r="B35" s="29" t="s">
        <v>375</v>
      </c>
      <c r="C35" s="30">
        <v>4.3</v>
      </c>
      <c r="D35" s="30">
        <v>1.1000000000000001</v>
      </c>
    </row>
    <row r="36" spans="1:4" x14ac:dyDescent="0.25">
      <c r="A36" s="29" t="s">
        <v>370</v>
      </c>
      <c r="B36" s="29" t="s">
        <v>376</v>
      </c>
      <c r="C36" s="30">
        <v>5.9</v>
      </c>
      <c r="D36" s="30">
        <v>1.8</v>
      </c>
    </row>
    <row r="37" spans="1:4" x14ac:dyDescent="0.25">
      <c r="A37" s="29" t="s">
        <v>370</v>
      </c>
      <c r="B37" s="29" t="s">
        <v>377</v>
      </c>
      <c r="C37" s="30">
        <v>3.3</v>
      </c>
      <c r="D37" s="30">
        <v>2</v>
      </c>
    </row>
    <row r="38" spans="1:4" x14ac:dyDescent="0.25">
      <c r="A38" s="29" t="s">
        <v>370</v>
      </c>
      <c r="B38" s="29" t="s">
        <v>378</v>
      </c>
      <c r="C38" s="30">
        <v>3.7</v>
      </c>
      <c r="D38" s="30">
        <v>2.1</v>
      </c>
    </row>
    <row r="39" spans="1:4" x14ac:dyDescent="0.25">
      <c r="A39" s="29" t="s">
        <v>370</v>
      </c>
      <c r="B39" s="29" t="s">
        <v>379</v>
      </c>
      <c r="C39" s="30">
        <v>4.8</v>
      </c>
      <c r="D39" s="30">
        <v>2.5</v>
      </c>
    </row>
    <row r="40" spans="1:4" x14ac:dyDescent="0.25">
      <c r="A40" s="29" t="s">
        <v>370</v>
      </c>
      <c r="B40" s="29" t="s">
        <v>380</v>
      </c>
      <c r="C40" s="30">
        <v>4.0999999999999996</v>
      </c>
      <c r="D40" s="30">
        <v>2.5</v>
      </c>
    </row>
    <row r="41" spans="1:4" x14ac:dyDescent="0.25">
      <c r="A41" s="29" t="s">
        <v>370</v>
      </c>
      <c r="B41" s="29" t="s">
        <v>381</v>
      </c>
      <c r="C41" s="30">
        <v>6.8</v>
      </c>
      <c r="D41" s="30">
        <v>3</v>
      </c>
    </row>
    <row r="42" spans="1:4" x14ac:dyDescent="0.25">
      <c r="A42" s="29" t="s">
        <v>384</v>
      </c>
      <c r="B42" s="29" t="s">
        <v>369</v>
      </c>
      <c r="C42" s="30">
        <v>3.7</v>
      </c>
      <c r="D42" s="30">
        <v>3.2</v>
      </c>
    </row>
    <row r="43" spans="1:4" x14ac:dyDescent="0.25">
      <c r="A43" s="29" t="s">
        <v>370</v>
      </c>
      <c r="B43" s="29" t="s">
        <v>371</v>
      </c>
      <c r="C43" s="30">
        <v>6.6</v>
      </c>
      <c r="D43" s="30">
        <v>4</v>
      </c>
    </row>
    <row r="44" spans="1:4" x14ac:dyDescent="0.25">
      <c r="A44" s="29" t="s">
        <v>370</v>
      </c>
      <c r="B44" s="29" t="s">
        <v>372</v>
      </c>
      <c r="C44" s="30">
        <v>6.5</v>
      </c>
      <c r="D44" s="30">
        <v>4.5</v>
      </c>
    </row>
    <row r="45" spans="1:4" x14ac:dyDescent="0.25">
      <c r="A45" s="29" t="s">
        <v>370</v>
      </c>
      <c r="B45" s="29" t="s">
        <v>373</v>
      </c>
      <c r="C45" s="30">
        <v>6.6</v>
      </c>
      <c r="D45" s="30">
        <v>4.9000000000000004</v>
      </c>
    </row>
    <row r="46" spans="1:4" x14ac:dyDescent="0.25">
      <c r="A46" s="29" t="s">
        <v>370</v>
      </c>
      <c r="B46" s="29" t="s">
        <v>374</v>
      </c>
      <c r="C46" s="30">
        <v>5</v>
      </c>
      <c r="D46" s="30">
        <v>5.0999999999999996</v>
      </c>
    </row>
    <row r="47" spans="1:4" x14ac:dyDescent="0.25">
      <c r="A47" s="29" t="s">
        <v>370</v>
      </c>
      <c r="B47" s="29" t="s">
        <v>375</v>
      </c>
      <c r="C47" s="30">
        <v>5.5</v>
      </c>
      <c r="D47" s="30">
        <v>5.2</v>
      </c>
    </row>
    <row r="48" spans="1:4" x14ac:dyDescent="0.25">
      <c r="A48" s="29" t="s">
        <v>370</v>
      </c>
      <c r="B48" s="29" t="s">
        <v>376</v>
      </c>
      <c r="C48" s="30">
        <v>4.5999999999999996</v>
      </c>
      <c r="D48" s="30">
        <v>5.0999999999999996</v>
      </c>
    </row>
    <row r="49" spans="1:4" x14ac:dyDescent="0.25">
      <c r="A49" s="29" t="s">
        <v>370</v>
      </c>
      <c r="B49" s="29" t="s">
        <v>377</v>
      </c>
      <c r="C49" s="30">
        <v>8.4</v>
      </c>
      <c r="D49" s="30">
        <v>5.5</v>
      </c>
    </row>
    <row r="50" spans="1:4" x14ac:dyDescent="0.25">
      <c r="A50" s="29" t="s">
        <v>370</v>
      </c>
      <c r="B50" s="29" t="s">
        <v>378</v>
      </c>
      <c r="C50" s="30">
        <v>9.3000000000000007</v>
      </c>
      <c r="D50" s="30">
        <v>6</v>
      </c>
    </row>
    <row r="51" spans="1:4" x14ac:dyDescent="0.25">
      <c r="A51" s="29" t="s">
        <v>370</v>
      </c>
      <c r="B51" s="29" t="s">
        <v>379</v>
      </c>
      <c r="C51" s="30">
        <v>12.2</v>
      </c>
      <c r="D51" s="30">
        <v>6.6</v>
      </c>
    </row>
    <row r="52" spans="1:4" x14ac:dyDescent="0.25">
      <c r="A52" s="29" t="s">
        <v>370</v>
      </c>
      <c r="B52" s="29" t="s">
        <v>380</v>
      </c>
      <c r="C52" s="30">
        <v>13.2</v>
      </c>
      <c r="D52" s="30">
        <v>7.4</v>
      </c>
    </row>
    <row r="53" spans="1:4" x14ac:dyDescent="0.25">
      <c r="A53" s="29" t="s">
        <v>370</v>
      </c>
      <c r="B53" s="29" t="s">
        <v>381</v>
      </c>
      <c r="C53" s="30">
        <v>13.1</v>
      </c>
      <c r="D53" s="30">
        <v>7.9</v>
      </c>
    </row>
    <row r="54" spans="1:4" x14ac:dyDescent="0.25">
      <c r="A54" s="29" t="s">
        <v>385</v>
      </c>
      <c r="B54" s="29" t="s">
        <v>369</v>
      </c>
      <c r="C54" s="30">
        <v>15.9</v>
      </c>
      <c r="D54" s="30">
        <v>8.9</v>
      </c>
    </row>
    <row r="55" spans="1:4" x14ac:dyDescent="0.25">
      <c r="A55" s="29" t="s">
        <v>370</v>
      </c>
      <c r="B55" s="29" t="s">
        <v>371</v>
      </c>
      <c r="C55" s="30">
        <v>14.6</v>
      </c>
      <c r="D55" s="30">
        <v>9.6</v>
      </c>
    </row>
    <row r="56" spans="1:4" x14ac:dyDescent="0.25">
      <c r="A56" s="29" t="s">
        <v>370</v>
      </c>
      <c r="B56" s="29" t="s">
        <v>372</v>
      </c>
      <c r="C56" s="30">
        <v>16.8</v>
      </c>
      <c r="D56" s="30">
        <v>10.5</v>
      </c>
    </row>
    <row r="57" spans="1:4" x14ac:dyDescent="0.25">
      <c r="A57" s="29" t="s">
        <v>370</v>
      </c>
      <c r="B57" s="29" t="s">
        <v>373</v>
      </c>
      <c r="C57" s="30">
        <v>15.1</v>
      </c>
      <c r="D57" s="30">
        <v>11.2</v>
      </c>
    </row>
    <row r="58" spans="1:4" x14ac:dyDescent="0.25">
      <c r="A58" s="29" t="s">
        <v>370</v>
      </c>
      <c r="B58" s="29" t="s">
        <v>374</v>
      </c>
      <c r="C58" s="30">
        <v>14.7</v>
      </c>
      <c r="D58" s="30">
        <v>12</v>
      </c>
    </row>
    <row r="59" spans="1:4" x14ac:dyDescent="0.25">
      <c r="A59" s="29" t="s">
        <v>370</v>
      </c>
      <c r="B59" s="29" t="s">
        <v>375</v>
      </c>
      <c r="C59" s="30">
        <v>12.9</v>
      </c>
      <c r="D59" s="30">
        <v>12.6</v>
      </c>
    </row>
    <row r="60" spans="1:4" x14ac:dyDescent="0.25">
      <c r="A60" s="29" t="s">
        <v>370</v>
      </c>
      <c r="B60" s="29" t="s">
        <v>376</v>
      </c>
      <c r="C60" s="30">
        <v>14.9</v>
      </c>
      <c r="D60" s="30">
        <v>13.4</v>
      </c>
    </row>
    <row r="61" spans="1:4" x14ac:dyDescent="0.25">
      <c r="A61" s="29" t="s">
        <v>370</v>
      </c>
      <c r="B61" s="29" t="s">
        <v>377</v>
      </c>
      <c r="C61" s="30">
        <v>11.3</v>
      </c>
      <c r="D61" s="30">
        <v>13.7</v>
      </c>
    </row>
    <row r="62" spans="1:4" x14ac:dyDescent="0.25">
      <c r="A62" s="29" t="s">
        <v>370</v>
      </c>
      <c r="B62" s="29" t="s">
        <v>378</v>
      </c>
      <c r="C62" s="30">
        <v>9.9</v>
      </c>
      <c r="D62" s="30">
        <v>13.7</v>
      </c>
    </row>
    <row r="63" spans="1:4" x14ac:dyDescent="0.25">
      <c r="A63" s="29" t="s">
        <v>370</v>
      </c>
      <c r="B63" s="29" t="s">
        <v>379</v>
      </c>
      <c r="C63" s="30">
        <v>7.9</v>
      </c>
      <c r="D63" s="30">
        <v>13.4</v>
      </c>
    </row>
    <row r="64" spans="1:4" x14ac:dyDescent="0.25">
      <c r="A64" s="29" t="s">
        <v>370</v>
      </c>
      <c r="B64" s="29" t="s">
        <v>380</v>
      </c>
      <c r="C64" s="30">
        <v>6.7</v>
      </c>
      <c r="D64" s="30">
        <v>12.8</v>
      </c>
    </row>
    <row r="65" spans="1:4" x14ac:dyDescent="0.25">
      <c r="A65" s="29" t="s">
        <v>370</v>
      </c>
      <c r="B65" s="29" t="s">
        <v>381</v>
      </c>
      <c r="C65" s="30">
        <v>7</v>
      </c>
      <c r="D65" s="30">
        <v>12.3</v>
      </c>
    </row>
    <row r="66" spans="1:4" x14ac:dyDescent="0.25">
      <c r="A66" s="29" t="s">
        <v>386</v>
      </c>
      <c r="B66" s="29" t="s">
        <v>369</v>
      </c>
      <c r="C66" s="30">
        <v>5.6</v>
      </c>
      <c r="D66" s="30">
        <v>11.5</v>
      </c>
    </row>
    <row r="67" spans="1:4" x14ac:dyDescent="0.25">
      <c r="A67" s="29" t="s">
        <v>370</v>
      </c>
      <c r="B67" s="29" t="s">
        <v>371</v>
      </c>
      <c r="C67" s="30">
        <v>6</v>
      </c>
      <c r="D67" s="30">
        <v>10.7</v>
      </c>
    </row>
    <row r="68" spans="1:4" x14ac:dyDescent="0.25">
      <c r="A68" s="29" t="s">
        <v>370</v>
      </c>
      <c r="B68" s="29" t="s">
        <v>372</v>
      </c>
      <c r="C68" s="30">
        <v>3.7</v>
      </c>
      <c r="D68" s="30">
        <v>9.6</v>
      </c>
    </row>
    <row r="69" spans="1:4" x14ac:dyDescent="0.25">
      <c r="A69" s="29" t="s">
        <v>370</v>
      </c>
      <c r="B69" s="29" t="s">
        <v>373</v>
      </c>
      <c r="C69" s="30">
        <v>5.0999999999999996</v>
      </c>
      <c r="D69" s="30">
        <v>8.8000000000000007</v>
      </c>
    </row>
    <row r="70" spans="1:4" x14ac:dyDescent="0.25">
      <c r="A70" s="29" t="s">
        <v>370</v>
      </c>
      <c r="B70" s="29" t="s">
        <v>374</v>
      </c>
      <c r="C70" s="30">
        <v>7.9</v>
      </c>
      <c r="D70" s="30">
        <v>8.1999999999999993</v>
      </c>
    </row>
    <row r="71" spans="1:4" x14ac:dyDescent="0.25">
      <c r="A71" s="29" t="s">
        <v>370</v>
      </c>
      <c r="B71" s="29" t="s">
        <v>375</v>
      </c>
      <c r="C71" s="30">
        <v>8.6999999999999993</v>
      </c>
      <c r="D71" s="30">
        <v>7.9</v>
      </c>
    </row>
    <row r="72" spans="1:4" x14ac:dyDescent="0.25">
      <c r="A72" s="29" t="s">
        <v>370</v>
      </c>
      <c r="B72" s="29" t="s">
        <v>376</v>
      </c>
      <c r="C72" s="30">
        <v>9.4</v>
      </c>
      <c r="D72" s="30">
        <v>7.4</v>
      </c>
    </row>
    <row r="73" spans="1:4" x14ac:dyDescent="0.25">
      <c r="A73" s="29" t="s">
        <v>370</v>
      </c>
      <c r="B73" s="29" t="s">
        <v>377</v>
      </c>
      <c r="C73" s="30">
        <v>11.2</v>
      </c>
      <c r="D73" s="30">
        <v>7.4</v>
      </c>
    </row>
    <row r="74" spans="1:4" x14ac:dyDescent="0.25">
      <c r="A74" s="29" t="s">
        <v>370</v>
      </c>
      <c r="B74" s="29" t="s">
        <v>378</v>
      </c>
      <c r="C74" s="30">
        <v>11.9</v>
      </c>
      <c r="D74" s="30">
        <v>7.6</v>
      </c>
    </row>
    <row r="75" spans="1:4" x14ac:dyDescent="0.25">
      <c r="A75" s="29" t="s">
        <v>370</v>
      </c>
      <c r="B75" s="29" t="s">
        <v>379</v>
      </c>
      <c r="C75" s="30">
        <v>10.8</v>
      </c>
      <c r="D75" s="30">
        <v>7.8</v>
      </c>
    </row>
    <row r="76" spans="1:4" x14ac:dyDescent="0.25">
      <c r="A76" s="29" t="s">
        <v>370</v>
      </c>
      <c r="B76" s="29" t="s">
        <v>380</v>
      </c>
      <c r="C76" s="30">
        <v>9.8000000000000007</v>
      </c>
      <c r="D76" s="30">
        <v>8.1</v>
      </c>
    </row>
    <row r="77" spans="1:4" x14ac:dyDescent="0.25">
      <c r="A77" s="29" t="s">
        <v>370</v>
      </c>
      <c r="B77" s="29" t="s">
        <v>381</v>
      </c>
      <c r="C77" s="30">
        <v>8.9</v>
      </c>
      <c r="D77" s="30">
        <v>8.1999999999999993</v>
      </c>
    </row>
    <row r="78" spans="1:4" x14ac:dyDescent="0.25">
      <c r="A78" s="29" t="s">
        <v>387</v>
      </c>
      <c r="B78" s="29" t="s">
        <v>369</v>
      </c>
      <c r="C78" s="30">
        <v>11.4</v>
      </c>
      <c r="D78" s="30">
        <v>8.6999999999999993</v>
      </c>
    </row>
    <row r="79" spans="1:4" x14ac:dyDescent="0.25">
      <c r="A79" s="29" t="s">
        <v>370</v>
      </c>
      <c r="B79" s="29" t="s">
        <v>371</v>
      </c>
      <c r="C79" s="30">
        <v>11.7</v>
      </c>
      <c r="D79" s="30">
        <v>9.1999999999999993</v>
      </c>
    </row>
  </sheetData>
  <pageMargins left="0.7" right="0.7" top="0.75" bottom="0.75" header="0.3" footer="0.3"/>
  <pageSetup paperSize="9" orientation="portrait" horizontalDpi="300" verticalDpi="30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B24"/>
  <sheetViews>
    <sheetView workbookViewId="0">
      <selection activeCell="A2" sqref="A2"/>
    </sheetView>
  </sheetViews>
  <sheetFormatPr baseColWidth="10" defaultColWidth="9.140625" defaultRowHeight="15" x14ac:dyDescent="0.25"/>
  <cols>
    <col min="1" max="16384" width="9.140625" style="29"/>
  </cols>
  <sheetData>
    <row r="1" spans="1:2" x14ac:dyDescent="0.25">
      <c r="A1" s="29" t="s">
        <v>514</v>
      </c>
    </row>
    <row r="2" spans="1:2" x14ac:dyDescent="0.25">
      <c r="A2" s="29" t="s">
        <v>403</v>
      </c>
    </row>
    <row r="5" spans="1:2" x14ac:dyDescent="0.25">
      <c r="A5" s="29" t="s">
        <v>391</v>
      </c>
      <c r="B5" s="29" t="s">
        <v>402</v>
      </c>
    </row>
    <row r="6" spans="1:2" x14ac:dyDescent="0.25">
      <c r="A6" s="29" t="s">
        <v>392</v>
      </c>
      <c r="B6" s="31">
        <v>0.2</v>
      </c>
    </row>
    <row r="7" spans="1:2" x14ac:dyDescent="0.25">
      <c r="A7" s="29" t="s">
        <v>393</v>
      </c>
      <c r="B7" s="31">
        <v>0.7</v>
      </c>
    </row>
    <row r="8" spans="1:2" x14ac:dyDescent="0.25">
      <c r="A8" s="29" t="s">
        <v>65</v>
      </c>
      <c r="B8" s="31">
        <v>0.8</v>
      </c>
    </row>
    <row r="9" spans="1:2" x14ac:dyDescent="0.25">
      <c r="A9" s="29" t="s">
        <v>63</v>
      </c>
      <c r="B9" s="31">
        <v>1.3</v>
      </c>
    </row>
    <row r="10" spans="1:2" x14ac:dyDescent="0.25">
      <c r="A10" s="29" t="s">
        <v>51</v>
      </c>
      <c r="B10" s="31">
        <v>1.4</v>
      </c>
    </row>
    <row r="11" spans="1:2" x14ac:dyDescent="0.25">
      <c r="A11" s="29" t="s">
        <v>68</v>
      </c>
      <c r="B11" s="31">
        <v>1.6</v>
      </c>
    </row>
    <row r="12" spans="1:2" x14ac:dyDescent="0.25">
      <c r="A12" s="29" t="s">
        <v>73</v>
      </c>
      <c r="B12" s="31">
        <v>2</v>
      </c>
    </row>
    <row r="13" spans="1:2" x14ac:dyDescent="0.25">
      <c r="A13" s="29" t="s">
        <v>55</v>
      </c>
      <c r="B13" s="31">
        <v>2.6</v>
      </c>
    </row>
    <row r="14" spans="1:2" x14ac:dyDescent="0.25">
      <c r="A14" s="29" t="s">
        <v>66</v>
      </c>
      <c r="B14" s="31">
        <v>2.7</v>
      </c>
    </row>
    <row r="15" spans="1:2" x14ac:dyDescent="0.25">
      <c r="A15" s="29" t="s">
        <v>355</v>
      </c>
      <c r="B15" s="31">
        <v>3.4</v>
      </c>
    </row>
    <row r="16" spans="1:2" x14ac:dyDescent="0.25">
      <c r="A16" s="29" t="s">
        <v>58</v>
      </c>
      <c r="B16" s="31">
        <v>4.5</v>
      </c>
    </row>
    <row r="17" spans="1:2" x14ac:dyDescent="0.25">
      <c r="A17" s="29" t="s">
        <v>70</v>
      </c>
      <c r="B17" s="31">
        <v>5.7</v>
      </c>
    </row>
    <row r="18" spans="1:2" x14ac:dyDescent="0.25">
      <c r="A18" s="29" t="s">
        <v>57</v>
      </c>
      <c r="B18" s="31">
        <v>6.2</v>
      </c>
    </row>
    <row r="19" spans="1:2" x14ac:dyDescent="0.25">
      <c r="A19" s="29" t="s">
        <v>42</v>
      </c>
      <c r="B19" s="31">
        <v>6.4</v>
      </c>
    </row>
    <row r="20" spans="1:2" x14ac:dyDescent="0.25">
      <c r="A20" s="29" t="s">
        <v>52</v>
      </c>
      <c r="B20" s="31">
        <v>8.6</v>
      </c>
    </row>
    <row r="21" spans="1:2" x14ac:dyDescent="0.25">
      <c r="A21" s="29" t="s">
        <v>64</v>
      </c>
      <c r="B21" s="31">
        <v>9.8000000000000007</v>
      </c>
    </row>
    <row r="22" spans="1:2" x14ac:dyDescent="0.25">
      <c r="A22" s="29" t="s">
        <v>56</v>
      </c>
      <c r="B22" s="31">
        <v>9.9</v>
      </c>
    </row>
    <row r="23" spans="1:2" x14ac:dyDescent="0.25">
      <c r="A23" s="29" t="s">
        <v>67</v>
      </c>
      <c r="B23" s="31">
        <v>12.5</v>
      </c>
    </row>
    <row r="24" spans="1:2" x14ac:dyDescent="0.25">
      <c r="A24" s="29" t="s">
        <v>69</v>
      </c>
      <c r="B24" s="31">
        <v>13.2</v>
      </c>
    </row>
  </sheetData>
  <pageMargins left="0.7" right="0.7" top="0.75" bottom="0.75" header="0.3" footer="0.3"/>
  <pageSetup paperSize="9" orientation="portrait" horizontalDpi="300" verticalDpi="30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1:B38"/>
  <sheetViews>
    <sheetView workbookViewId="0">
      <selection activeCell="A2" sqref="A2"/>
    </sheetView>
  </sheetViews>
  <sheetFormatPr baseColWidth="10" defaultColWidth="9.140625" defaultRowHeight="15" x14ac:dyDescent="0.25"/>
  <cols>
    <col min="1" max="16384" width="9.140625" style="29"/>
  </cols>
  <sheetData>
    <row r="1" spans="1:2" x14ac:dyDescent="0.25">
      <c r="A1" s="29" t="s">
        <v>515</v>
      </c>
    </row>
    <row r="2" spans="1:2" x14ac:dyDescent="0.25">
      <c r="A2" s="29" t="s">
        <v>421</v>
      </c>
    </row>
    <row r="5" spans="1:2" x14ac:dyDescent="0.25">
      <c r="A5" s="29" t="s">
        <v>391</v>
      </c>
      <c r="B5" s="29" t="s">
        <v>388</v>
      </c>
    </row>
    <row r="6" spans="1:2" x14ac:dyDescent="0.25">
      <c r="A6" s="29" t="s">
        <v>45</v>
      </c>
      <c r="B6" s="31">
        <v>-6.8108108108108096</v>
      </c>
    </row>
    <row r="7" spans="1:2" x14ac:dyDescent="0.25">
      <c r="A7" s="29" t="s">
        <v>50</v>
      </c>
      <c r="B7" s="31">
        <v>-5.0139852895472998</v>
      </c>
    </row>
    <row r="8" spans="1:2" x14ac:dyDescent="0.25">
      <c r="A8" s="29" t="s">
        <v>63</v>
      </c>
      <c r="B8" s="31">
        <v>-2.9165176910111099</v>
      </c>
    </row>
    <row r="9" spans="1:2" x14ac:dyDescent="0.25">
      <c r="A9" s="29" t="s">
        <v>74</v>
      </c>
      <c r="B9" s="31">
        <v>-2.3278370514064002</v>
      </c>
    </row>
    <row r="10" spans="1:2" x14ac:dyDescent="0.25">
      <c r="A10" s="29" t="s">
        <v>55</v>
      </c>
      <c r="B10" s="31">
        <v>-2.10725774467898</v>
      </c>
    </row>
    <row r="11" spans="1:2" x14ac:dyDescent="0.25">
      <c r="A11" s="29" t="s">
        <v>46</v>
      </c>
      <c r="B11" s="31">
        <v>-1.7586580086580099</v>
      </c>
    </row>
    <row r="12" spans="1:2" x14ac:dyDescent="0.25">
      <c r="A12" s="29" t="s">
        <v>59</v>
      </c>
      <c r="B12" s="31">
        <v>-1.51515151515151</v>
      </c>
    </row>
    <row r="13" spans="1:2" x14ac:dyDescent="0.25">
      <c r="A13" s="29" t="s">
        <v>51</v>
      </c>
      <c r="B13" s="31">
        <v>-1.44837391149814</v>
      </c>
    </row>
    <row r="14" spans="1:2" x14ac:dyDescent="0.25">
      <c r="A14" s="29" t="s">
        <v>393</v>
      </c>
      <c r="B14" s="31">
        <v>-0.78821631820810101</v>
      </c>
    </row>
    <row r="15" spans="1:2" x14ac:dyDescent="0.25">
      <c r="A15" s="29" t="s">
        <v>392</v>
      </c>
      <c r="B15" s="31">
        <v>-0.25948876839658702</v>
      </c>
    </row>
    <row r="16" spans="1:2" x14ac:dyDescent="0.25">
      <c r="A16" s="29" t="s">
        <v>53</v>
      </c>
      <c r="B16" s="31">
        <v>0.63938618925831703</v>
      </c>
    </row>
    <row r="17" spans="1:2" x14ac:dyDescent="0.25">
      <c r="A17" s="29" t="s">
        <v>44</v>
      </c>
      <c r="B17" s="31">
        <v>0.75579442391668905</v>
      </c>
    </row>
    <row r="18" spans="1:2" x14ac:dyDescent="0.25">
      <c r="A18" s="29" t="s">
        <v>58</v>
      </c>
      <c r="B18" s="31">
        <v>1.50166605430198</v>
      </c>
    </row>
    <row r="19" spans="1:2" x14ac:dyDescent="0.25">
      <c r="A19" s="29" t="s">
        <v>64</v>
      </c>
      <c r="B19" s="31">
        <v>1.51487025614028</v>
      </c>
    </row>
    <row r="20" spans="1:2" x14ac:dyDescent="0.25">
      <c r="A20" s="29" t="s">
        <v>57</v>
      </c>
      <c r="B20" s="31">
        <v>1.5169927994510799</v>
      </c>
    </row>
    <row r="21" spans="1:2" x14ac:dyDescent="0.25">
      <c r="A21" s="29" t="s">
        <v>60</v>
      </c>
      <c r="B21" s="31">
        <v>1.9690737355271299</v>
      </c>
    </row>
    <row r="22" spans="1:2" x14ac:dyDescent="0.25">
      <c r="A22" s="29" t="s">
        <v>68</v>
      </c>
      <c r="B22" s="31">
        <v>2.41349047141424</v>
      </c>
    </row>
    <row r="23" spans="1:2" x14ac:dyDescent="0.25">
      <c r="A23" s="29" t="s">
        <v>54</v>
      </c>
      <c r="B23" s="31">
        <v>2.48236953455572</v>
      </c>
    </row>
    <row r="24" spans="1:2" x14ac:dyDescent="0.25">
      <c r="A24" s="29" t="s">
        <v>73</v>
      </c>
      <c r="B24" s="31">
        <v>2.74371099406661</v>
      </c>
    </row>
    <row r="25" spans="1:2" x14ac:dyDescent="0.25">
      <c r="A25" s="29" t="s">
        <v>33</v>
      </c>
      <c r="B25" s="31">
        <v>2.9466066846975099</v>
      </c>
    </row>
    <row r="26" spans="1:2" x14ac:dyDescent="0.25">
      <c r="A26" s="29" t="s">
        <v>62</v>
      </c>
      <c r="B26" s="31">
        <v>3.41832963784183</v>
      </c>
    </row>
    <row r="27" spans="1:2" x14ac:dyDescent="0.25">
      <c r="A27" s="29" t="s">
        <v>67</v>
      </c>
      <c r="B27" s="31">
        <v>4.09644917247953</v>
      </c>
    </row>
    <row r="28" spans="1:2" x14ac:dyDescent="0.25">
      <c r="A28" s="29" t="s">
        <v>56</v>
      </c>
      <c r="B28" s="31">
        <v>4.11006348399268</v>
      </c>
    </row>
    <row r="29" spans="1:2" x14ac:dyDescent="0.25">
      <c r="A29" s="29" t="s">
        <v>69</v>
      </c>
      <c r="B29" s="31">
        <v>4.1374512022783998</v>
      </c>
    </row>
    <row r="30" spans="1:2" x14ac:dyDescent="0.25">
      <c r="A30" s="29" t="s">
        <v>47</v>
      </c>
      <c r="B30" s="31">
        <v>4.6694681384847003</v>
      </c>
    </row>
    <row r="31" spans="1:2" x14ac:dyDescent="0.25">
      <c r="A31" s="29" t="s">
        <v>65</v>
      </c>
      <c r="B31" s="31">
        <v>4.6728163735946904</v>
      </c>
    </row>
    <row r="32" spans="1:2" x14ac:dyDescent="0.25">
      <c r="A32" s="29" t="s">
        <v>355</v>
      </c>
      <c r="B32" s="31">
        <v>4.6763962205562697</v>
      </c>
    </row>
    <row r="33" spans="1:2" x14ac:dyDescent="0.25">
      <c r="A33" s="29" t="s">
        <v>66</v>
      </c>
      <c r="B33" s="31">
        <v>4.7130483842320299</v>
      </c>
    </row>
    <row r="34" spans="1:2" x14ac:dyDescent="0.25">
      <c r="A34" s="29" t="s">
        <v>42</v>
      </c>
      <c r="B34" s="31">
        <v>4.9272306551474596</v>
      </c>
    </row>
    <row r="35" spans="1:2" x14ac:dyDescent="0.25">
      <c r="A35" s="29" t="s">
        <v>72</v>
      </c>
      <c r="B35" s="31">
        <v>4.9495434887073504</v>
      </c>
    </row>
    <row r="36" spans="1:2" x14ac:dyDescent="0.25">
      <c r="A36" s="29" t="s">
        <v>70</v>
      </c>
      <c r="B36" s="31">
        <v>5.2856247325843997</v>
      </c>
    </row>
    <row r="37" spans="1:2" x14ac:dyDescent="0.25">
      <c r="A37" s="29" t="s">
        <v>52</v>
      </c>
      <c r="B37" s="31">
        <v>5.6409734657333601</v>
      </c>
    </row>
    <row r="38" spans="1:2" x14ac:dyDescent="0.25">
      <c r="A38" s="29" t="s">
        <v>49</v>
      </c>
      <c r="B38" s="31">
        <v>13.258998435054799</v>
      </c>
    </row>
  </sheetData>
  <autoFilter ref="A5:B38">
    <sortState ref="A6:B38">
      <sortCondition ref="B5:B38"/>
    </sortState>
  </autoFilter>
  <pageMargins left="0.7" right="0.7" top="0.75" bottom="0.75" header="0.3" footer="0.3"/>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A2" sqref="A2"/>
    </sheetView>
  </sheetViews>
  <sheetFormatPr baseColWidth="10" defaultRowHeight="12.75" x14ac:dyDescent="0.2"/>
  <cols>
    <col min="1" max="1" width="15.28515625" style="153" customWidth="1"/>
    <col min="2" max="2" width="9.85546875" style="153" customWidth="1"/>
    <col min="3" max="3" width="9.140625" style="153" bestFit="1" customWidth="1"/>
    <col min="4" max="4" width="10.140625" style="153" bestFit="1" customWidth="1"/>
    <col min="5" max="5" width="9.140625" style="153" bestFit="1" customWidth="1"/>
    <col min="6" max="6" width="9" style="153" bestFit="1" customWidth="1"/>
    <col min="7" max="7" width="7.5703125" style="153" bestFit="1" customWidth="1"/>
    <col min="8" max="8" width="14.7109375" style="153" customWidth="1"/>
    <col min="9" max="9" width="9.42578125" style="153" customWidth="1"/>
    <col min="10" max="10" width="9.28515625" style="153" customWidth="1"/>
    <col min="11" max="16384" width="11.42578125" style="153"/>
  </cols>
  <sheetData>
    <row r="1" spans="1:14" ht="15.75" x14ac:dyDescent="0.2">
      <c r="A1" s="152" t="s">
        <v>907</v>
      </c>
    </row>
    <row r="2" spans="1:14" x14ac:dyDescent="0.2">
      <c r="A2" s="186" t="s">
        <v>872</v>
      </c>
      <c r="C2" s="187"/>
    </row>
    <row r="3" spans="1:14" x14ac:dyDescent="0.2">
      <c r="A3" s="186" t="s">
        <v>908</v>
      </c>
      <c r="C3" s="187"/>
    </row>
    <row r="4" spans="1:14" ht="29.25" customHeight="1" x14ac:dyDescent="0.2">
      <c r="A4" s="206" t="s">
        <v>872</v>
      </c>
      <c r="B4" s="207" t="s">
        <v>385</v>
      </c>
      <c r="C4" s="207"/>
      <c r="D4" s="207" t="s">
        <v>386</v>
      </c>
      <c r="E4" s="207"/>
      <c r="F4" s="208" t="s">
        <v>900</v>
      </c>
      <c r="G4" s="208"/>
      <c r="H4" s="206" t="s">
        <v>901</v>
      </c>
      <c r="I4" s="209" t="s">
        <v>902</v>
      </c>
      <c r="J4" s="209"/>
    </row>
    <row r="5" spans="1:14" ht="19.5" customHeight="1" x14ac:dyDescent="0.2">
      <c r="A5" s="206"/>
      <c r="B5" s="189" t="s">
        <v>33</v>
      </c>
      <c r="C5" s="189" t="s">
        <v>42</v>
      </c>
      <c r="D5" s="189" t="s">
        <v>33</v>
      </c>
      <c r="E5" s="189" t="s">
        <v>42</v>
      </c>
      <c r="F5" s="189" t="s">
        <v>33</v>
      </c>
      <c r="G5" s="189" t="s">
        <v>42</v>
      </c>
      <c r="H5" s="206"/>
      <c r="I5" s="189" t="s">
        <v>33</v>
      </c>
      <c r="J5" s="189" t="s">
        <v>42</v>
      </c>
    </row>
    <row r="6" spans="1:14" x14ac:dyDescent="0.2">
      <c r="A6" s="190" t="s">
        <v>903</v>
      </c>
      <c r="B6" s="191">
        <v>431391</v>
      </c>
      <c r="C6" s="191">
        <v>81937</v>
      </c>
      <c r="D6" s="191">
        <v>463289</v>
      </c>
      <c r="E6" s="191">
        <v>94170</v>
      </c>
      <c r="F6" s="191">
        <v>77813</v>
      </c>
      <c r="G6" s="191">
        <v>16268</v>
      </c>
      <c r="H6" s="192">
        <f>G6/F6</f>
        <v>0.20906532327503116</v>
      </c>
      <c r="I6" s="191">
        <f>D6-B6</f>
        <v>31898</v>
      </c>
      <c r="J6" s="191">
        <f>E6-C6</f>
        <v>12233</v>
      </c>
    </row>
    <row r="7" spans="1:14" x14ac:dyDescent="0.2">
      <c r="A7" s="193" t="s">
        <v>904</v>
      </c>
      <c r="B7" s="194">
        <v>349021</v>
      </c>
      <c r="C7" s="194">
        <v>60011</v>
      </c>
      <c r="D7" s="194">
        <v>349411</v>
      </c>
      <c r="E7" s="194">
        <v>63269</v>
      </c>
      <c r="F7" s="194">
        <v>60441</v>
      </c>
      <c r="G7" s="194">
        <v>11168</v>
      </c>
      <c r="H7" s="195">
        <f t="shared" ref="H7:H10" si="0">G7/F7</f>
        <v>0.18477523535348522</v>
      </c>
      <c r="I7" s="194">
        <f t="shared" ref="I7:J10" si="1">D7-B7</f>
        <v>390</v>
      </c>
      <c r="J7" s="194">
        <f t="shared" si="1"/>
        <v>3258</v>
      </c>
    </row>
    <row r="8" spans="1:14" x14ac:dyDescent="0.2">
      <c r="A8" s="190" t="s">
        <v>905</v>
      </c>
      <c r="B8" s="191">
        <v>2681</v>
      </c>
      <c r="C8" s="191">
        <v>296</v>
      </c>
      <c r="D8" s="191">
        <v>2583</v>
      </c>
      <c r="E8" s="191">
        <v>314</v>
      </c>
      <c r="F8" s="191">
        <v>396</v>
      </c>
      <c r="G8" s="191">
        <v>57</v>
      </c>
      <c r="H8" s="192">
        <f t="shared" si="0"/>
        <v>0.14393939393939395</v>
      </c>
      <c r="I8" s="191">
        <f t="shared" si="1"/>
        <v>-98</v>
      </c>
      <c r="J8" s="191">
        <f t="shared" si="1"/>
        <v>18</v>
      </c>
    </row>
    <row r="9" spans="1:14" x14ac:dyDescent="0.2">
      <c r="A9" s="193" t="s">
        <v>906</v>
      </c>
      <c r="B9" s="194">
        <v>919</v>
      </c>
      <c r="C9" s="194">
        <v>158</v>
      </c>
      <c r="D9" s="194">
        <v>748</v>
      </c>
      <c r="E9" s="194">
        <v>143</v>
      </c>
      <c r="F9" s="194">
        <v>122</v>
      </c>
      <c r="G9" s="194">
        <v>23</v>
      </c>
      <c r="H9" s="195">
        <f t="shared" si="0"/>
        <v>0.18852459016393441</v>
      </c>
      <c r="I9" s="194">
        <f t="shared" si="1"/>
        <v>-171</v>
      </c>
      <c r="J9" s="194">
        <f t="shared" si="1"/>
        <v>-15</v>
      </c>
    </row>
    <row r="10" spans="1:14" ht="15.75" thickBot="1" x14ac:dyDescent="0.3">
      <c r="A10" s="196" t="s">
        <v>89</v>
      </c>
      <c r="B10" s="197">
        <f>SUM(B6:B9)</f>
        <v>784012</v>
      </c>
      <c r="C10" s="197">
        <f t="shared" ref="C10:G10" si="2">SUM(C6:C9)</f>
        <v>142402</v>
      </c>
      <c r="D10" s="197">
        <f t="shared" si="2"/>
        <v>816031</v>
      </c>
      <c r="E10" s="197">
        <f t="shared" si="2"/>
        <v>157896</v>
      </c>
      <c r="F10" s="197">
        <f t="shared" si="2"/>
        <v>138772</v>
      </c>
      <c r="G10" s="197">
        <f t="shared" si="2"/>
        <v>27516</v>
      </c>
      <c r="H10" s="198">
        <f t="shared" si="0"/>
        <v>0.19828207419364136</v>
      </c>
      <c r="I10" s="197">
        <f t="shared" si="1"/>
        <v>32019</v>
      </c>
      <c r="J10" s="197">
        <f t="shared" si="1"/>
        <v>15494</v>
      </c>
      <c r="K10" s="199">
        <f>E10/C10-1</f>
        <v>0.10880465162006159</v>
      </c>
      <c r="M10" s="48"/>
      <c r="N10" s="45"/>
    </row>
    <row r="11" spans="1:14" ht="15" x14ac:dyDescent="0.25">
      <c r="A11" s="48"/>
      <c r="M11" s="45"/>
      <c r="N11" s="45"/>
    </row>
    <row r="12" spans="1:14" x14ac:dyDescent="0.2">
      <c r="A12" s="59" t="s">
        <v>843</v>
      </c>
    </row>
    <row r="13" spans="1:14" x14ac:dyDescent="0.2">
      <c r="A13" s="59" t="s">
        <v>909</v>
      </c>
    </row>
    <row r="17" spans="1:8" ht="35.25" customHeight="1" x14ac:dyDescent="0.25">
      <c r="A17" s="45"/>
      <c r="B17" s="45"/>
      <c r="C17" s="45"/>
      <c r="D17" s="45"/>
      <c r="E17" s="45"/>
      <c r="F17" s="45"/>
      <c r="G17" s="45"/>
      <c r="H17" s="45"/>
    </row>
    <row r="18" spans="1:8" ht="15" x14ac:dyDescent="0.25">
      <c r="A18" s="45"/>
      <c r="B18" s="45"/>
      <c r="C18" s="45"/>
      <c r="D18" s="45"/>
      <c r="E18" s="45"/>
      <c r="F18" s="45"/>
      <c r="G18" s="45"/>
      <c r="H18" s="45"/>
    </row>
    <row r="19" spans="1:8" ht="15" x14ac:dyDescent="0.25">
      <c r="A19" s="45"/>
      <c r="B19" s="45"/>
      <c r="C19" s="45"/>
      <c r="D19" s="45"/>
      <c r="E19" s="45"/>
      <c r="F19" s="45"/>
      <c r="G19" s="45"/>
      <c r="H19" s="45"/>
    </row>
    <row r="20" spans="1:8" ht="15" x14ac:dyDescent="0.25">
      <c r="A20" s="45"/>
      <c r="B20" s="45"/>
      <c r="C20" s="45"/>
      <c r="D20" s="45"/>
      <c r="E20" s="45"/>
      <c r="F20" s="45"/>
      <c r="G20" s="45"/>
      <c r="H20" s="45"/>
    </row>
    <row r="21" spans="1:8" ht="15" x14ac:dyDescent="0.25">
      <c r="A21" s="45"/>
      <c r="B21" s="45"/>
      <c r="C21" s="45"/>
      <c r="D21" s="45"/>
      <c r="E21" s="45"/>
      <c r="F21" s="45"/>
      <c r="G21" s="45"/>
      <c r="H21" s="45"/>
    </row>
    <row r="22" spans="1:8" ht="15" x14ac:dyDescent="0.25">
      <c r="A22" s="45"/>
      <c r="B22" s="45"/>
      <c r="C22" s="45"/>
      <c r="D22" s="45"/>
      <c r="E22" s="45"/>
      <c r="F22" s="45"/>
      <c r="G22" s="45"/>
      <c r="H22" s="45"/>
    </row>
    <row r="23" spans="1:8" ht="15" x14ac:dyDescent="0.25">
      <c r="A23" s="45"/>
      <c r="B23" s="45"/>
      <c r="C23" s="45"/>
      <c r="D23" s="45"/>
      <c r="E23" s="45"/>
      <c r="F23" s="45"/>
      <c r="G23" s="45"/>
      <c r="H23" s="45"/>
    </row>
  </sheetData>
  <mergeCells count="6">
    <mergeCell ref="I4:J4"/>
    <mergeCell ref="A4:A5"/>
    <mergeCell ref="B4:C4"/>
    <mergeCell ref="D4:E4"/>
    <mergeCell ref="F4:G4"/>
    <mergeCell ref="H4:H5"/>
  </mergeCells>
  <pageMargins left="0.7" right="0.7" top="0.75" bottom="0.75" header="0.3" footer="0.3"/>
  <pageSetup orientation="portrait" horizontalDpi="1200" verticalDpi="12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dimension ref="A1:B38"/>
  <sheetViews>
    <sheetView workbookViewId="0">
      <selection activeCell="A2" sqref="A2"/>
    </sheetView>
  </sheetViews>
  <sheetFormatPr baseColWidth="10" defaultColWidth="9.140625" defaultRowHeight="15" x14ac:dyDescent="0.25"/>
  <cols>
    <col min="1" max="16384" width="9.140625" style="29"/>
  </cols>
  <sheetData>
    <row r="1" spans="1:2" x14ac:dyDescent="0.25">
      <c r="A1" s="29" t="s">
        <v>516</v>
      </c>
    </row>
    <row r="2" spans="1:2" x14ac:dyDescent="0.25">
      <c r="A2" s="29" t="s">
        <v>421</v>
      </c>
    </row>
    <row r="5" spans="1:2" x14ac:dyDescent="0.25">
      <c r="A5" s="29" t="s">
        <v>391</v>
      </c>
      <c r="B5" s="29" t="s">
        <v>388</v>
      </c>
    </row>
    <row r="6" spans="1:2" x14ac:dyDescent="0.25">
      <c r="A6" s="29" t="s">
        <v>45</v>
      </c>
      <c r="B6" s="31">
        <v>-9.8272235283391094</v>
      </c>
    </row>
    <row r="7" spans="1:2" x14ac:dyDescent="0.25">
      <c r="A7" s="29" t="s">
        <v>59</v>
      </c>
      <c r="B7" s="31">
        <v>-6.3015753938484602</v>
      </c>
    </row>
    <row r="8" spans="1:2" x14ac:dyDescent="0.25">
      <c r="A8" s="29" t="s">
        <v>46</v>
      </c>
      <c r="B8" s="31">
        <v>-5.3144687697689301</v>
      </c>
    </row>
    <row r="9" spans="1:2" x14ac:dyDescent="0.25">
      <c r="A9" s="29" t="s">
        <v>74</v>
      </c>
      <c r="B9" s="31">
        <v>-4.9916805324459199</v>
      </c>
    </row>
    <row r="10" spans="1:2" x14ac:dyDescent="0.25">
      <c r="A10" s="29" t="s">
        <v>392</v>
      </c>
      <c r="B10" s="31">
        <v>-4.1743337820971096</v>
      </c>
    </row>
    <row r="11" spans="1:2" x14ac:dyDescent="0.25">
      <c r="A11" s="29" t="s">
        <v>63</v>
      </c>
      <c r="B11" s="31">
        <v>-3.1086592440593401</v>
      </c>
    </row>
    <row r="12" spans="1:2" x14ac:dyDescent="0.25">
      <c r="A12" s="29" t="s">
        <v>53</v>
      </c>
      <c r="B12" s="31">
        <v>-3.0566003118979799</v>
      </c>
    </row>
    <row r="13" spans="1:2" x14ac:dyDescent="0.25">
      <c r="A13" s="29" t="s">
        <v>50</v>
      </c>
      <c r="B13" s="31">
        <v>-2.3862375138734802</v>
      </c>
    </row>
    <row r="14" spans="1:2" x14ac:dyDescent="0.25">
      <c r="A14" s="29" t="s">
        <v>51</v>
      </c>
      <c r="B14" s="31">
        <v>-2.3659127789046699</v>
      </c>
    </row>
    <row r="15" spans="1:2" x14ac:dyDescent="0.25">
      <c r="A15" s="29" t="s">
        <v>55</v>
      </c>
      <c r="B15" s="31">
        <v>-2.0760849024160799</v>
      </c>
    </row>
    <row r="16" spans="1:2" x14ac:dyDescent="0.25">
      <c r="A16" s="29" t="s">
        <v>54</v>
      </c>
      <c r="B16" s="31">
        <v>-0.96258922638920996</v>
      </c>
    </row>
    <row r="17" spans="1:2" x14ac:dyDescent="0.25">
      <c r="A17" s="29" t="s">
        <v>393</v>
      </c>
      <c r="B17" s="31">
        <v>-0.19462304836538299</v>
      </c>
    </row>
    <row r="18" spans="1:2" x14ac:dyDescent="0.25">
      <c r="A18" s="29" t="s">
        <v>68</v>
      </c>
      <c r="B18" s="31">
        <v>0.22723625823688501</v>
      </c>
    </row>
    <row r="19" spans="1:2" x14ac:dyDescent="0.25">
      <c r="A19" s="29" t="s">
        <v>57</v>
      </c>
      <c r="B19" s="31">
        <v>0.87272653376593301</v>
      </c>
    </row>
    <row r="20" spans="1:2" x14ac:dyDescent="0.25">
      <c r="A20" s="29" t="s">
        <v>58</v>
      </c>
      <c r="B20" s="31">
        <v>1.7489944965556801</v>
      </c>
    </row>
    <row r="21" spans="1:2" x14ac:dyDescent="0.25">
      <c r="A21" s="29" t="s">
        <v>64</v>
      </c>
      <c r="B21" s="31">
        <v>1.7987019039748</v>
      </c>
    </row>
    <row r="22" spans="1:2" x14ac:dyDescent="0.25">
      <c r="A22" s="29" t="s">
        <v>73</v>
      </c>
      <c r="B22" s="31">
        <v>1.9745725892768899</v>
      </c>
    </row>
    <row r="23" spans="1:2" x14ac:dyDescent="0.25">
      <c r="A23" s="29" t="s">
        <v>52</v>
      </c>
      <c r="B23" s="31">
        <v>2.1046494759475101</v>
      </c>
    </row>
    <row r="24" spans="1:2" x14ac:dyDescent="0.25">
      <c r="A24" s="29" t="s">
        <v>69</v>
      </c>
      <c r="B24" s="31">
        <v>2.1761278614409898</v>
      </c>
    </row>
    <row r="25" spans="1:2" x14ac:dyDescent="0.25">
      <c r="A25" s="29" t="s">
        <v>33</v>
      </c>
      <c r="B25" s="31">
        <v>2.2162612243979298</v>
      </c>
    </row>
    <row r="26" spans="1:2" x14ac:dyDescent="0.25">
      <c r="A26" s="29" t="s">
        <v>47</v>
      </c>
      <c r="B26" s="31">
        <v>2.3091449838510401</v>
      </c>
    </row>
    <row r="27" spans="1:2" x14ac:dyDescent="0.25">
      <c r="A27" s="29" t="s">
        <v>62</v>
      </c>
      <c r="B27" s="31">
        <v>2.6976830480909699</v>
      </c>
    </row>
    <row r="28" spans="1:2" x14ac:dyDescent="0.25">
      <c r="A28" s="29" t="s">
        <v>56</v>
      </c>
      <c r="B28" s="31">
        <v>3.4622754576967099</v>
      </c>
    </row>
    <row r="29" spans="1:2" x14ac:dyDescent="0.25">
      <c r="A29" s="29" t="s">
        <v>42</v>
      </c>
      <c r="B29" s="31">
        <v>3.5714340793835002</v>
      </c>
    </row>
    <row r="30" spans="1:2" x14ac:dyDescent="0.25">
      <c r="A30" s="29" t="s">
        <v>67</v>
      </c>
      <c r="B30" s="31">
        <v>3.6985331700374098</v>
      </c>
    </row>
    <row r="31" spans="1:2" x14ac:dyDescent="0.25">
      <c r="A31" s="29" t="s">
        <v>60</v>
      </c>
      <c r="B31" s="31">
        <v>4.0123556580161903</v>
      </c>
    </row>
    <row r="32" spans="1:2" x14ac:dyDescent="0.25">
      <c r="A32" s="29" t="s">
        <v>355</v>
      </c>
      <c r="B32" s="31">
        <v>4.8296745242639698</v>
      </c>
    </row>
    <row r="33" spans="1:2" x14ac:dyDescent="0.25">
      <c r="A33" s="29" t="s">
        <v>65</v>
      </c>
      <c r="B33" s="31">
        <v>4.9945361721698696</v>
      </c>
    </row>
    <row r="34" spans="1:2" x14ac:dyDescent="0.25">
      <c r="A34" s="29" t="s">
        <v>70</v>
      </c>
      <c r="B34" s="31">
        <v>5.5519083009514496</v>
      </c>
    </row>
    <row r="35" spans="1:2" x14ac:dyDescent="0.25">
      <c r="A35" s="29" t="s">
        <v>66</v>
      </c>
      <c r="B35" s="31">
        <v>5.6085723532423701</v>
      </c>
    </row>
    <row r="36" spans="1:2" x14ac:dyDescent="0.25">
      <c r="A36" s="29" t="s">
        <v>44</v>
      </c>
      <c r="B36" s="31">
        <v>5.9352517985611604</v>
      </c>
    </row>
    <row r="37" spans="1:2" x14ac:dyDescent="0.25">
      <c r="A37" s="29" t="s">
        <v>72</v>
      </c>
      <c r="B37" s="31">
        <v>7.9059059234980502</v>
      </c>
    </row>
    <row r="38" spans="1:2" x14ac:dyDescent="0.25">
      <c r="A38" s="29" t="s">
        <v>49</v>
      </c>
      <c r="B38" s="31">
        <v>10.1678798027492</v>
      </c>
    </row>
  </sheetData>
  <autoFilter ref="A5:B38">
    <sortState ref="A6:B38">
      <sortCondition ref="B5:B38"/>
    </sortState>
  </autoFilter>
  <pageMargins left="0.7" right="0.7" top="0.75" bottom="0.75" header="0.3" footer="0.3"/>
  <pageSetup paperSize="9" orientation="portrait" horizontalDpi="300" verticalDpi="30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dimension ref="A1:B38"/>
  <sheetViews>
    <sheetView workbookViewId="0">
      <selection activeCell="A2" sqref="A2"/>
    </sheetView>
  </sheetViews>
  <sheetFormatPr baseColWidth="10" defaultColWidth="9.140625" defaultRowHeight="15" x14ac:dyDescent="0.25"/>
  <cols>
    <col min="1" max="16384" width="9.140625" style="29"/>
  </cols>
  <sheetData>
    <row r="1" spans="1:2" x14ac:dyDescent="0.25">
      <c r="A1" s="29" t="s">
        <v>517</v>
      </c>
    </row>
    <row r="2" spans="1:2" x14ac:dyDescent="0.25">
      <c r="A2" s="29" t="s">
        <v>421</v>
      </c>
    </row>
    <row r="5" spans="1:2" x14ac:dyDescent="0.25">
      <c r="A5" s="29" t="s">
        <v>391</v>
      </c>
      <c r="B5" s="29" t="s">
        <v>388</v>
      </c>
    </row>
    <row r="6" spans="1:2" x14ac:dyDescent="0.25">
      <c r="A6" s="29" t="s">
        <v>49</v>
      </c>
      <c r="B6" s="31">
        <v>-16.3146762477107</v>
      </c>
    </row>
    <row r="7" spans="1:2" x14ac:dyDescent="0.25">
      <c r="A7" s="29" t="s">
        <v>46</v>
      </c>
      <c r="B7" s="31">
        <v>-8.7096573160685793</v>
      </c>
    </row>
    <row r="8" spans="1:2" x14ac:dyDescent="0.25">
      <c r="A8" s="29" t="s">
        <v>72</v>
      </c>
      <c r="B8" s="31">
        <v>-5.7843107858267704</v>
      </c>
    </row>
    <row r="9" spans="1:2" x14ac:dyDescent="0.25">
      <c r="A9" s="29" t="s">
        <v>50</v>
      </c>
      <c r="B9" s="31">
        <v>-5.5887926810569102</v>
      </c>
    </row>
    <row r="10" spans="1:2" x14ac:dyDescent="0.25">
      <c r="A10" s="29" t="s">
        <v>68</v>
      </c>
      <c r="B10" s="31">
        <v>-2.44246205760524</v>
      </c>
    </row>
    <row r="11" spans="1:2" x14ac:dyDescent="0.25">
      <c r="A11" s="29" t="s">
        <v>60</v>
      </c>
      <c r="B11" s="31">
        <v>-2.42206393528159</v>
      </c>
    </row>
    <row r="12" spans="1:2" x14ac:dyDescent="0.25">
      <c r="A12" s="29" t="s">
        <v>56</v>
      </c>
      <c r="B12" s="31">
        <v>-2.3441058893313</v>
      </c>
    </row>
    <row r="13" spans="1:2" x14ac:dyDescent="0.25">
      <c r="A13" s="29" t="s">
        <v>393</v>
      </c>
      <c r="B13" s="31">
        <v>-2.0937399267465202</v>
      </c>
    </row>
    <row r="14" spans="1:2" x14ac:dyDescent="0.25">
      <c r="A14" s="29" t="s">
        <v>45</v>
      </c>
      <c r="B14" s="31">
        <v>-1.55151334077241</v>
      </c>
    </row>
    <row r="15" spans="1:2" x14ac:dyDescent="0.25">
      <c r="A15" s="29" t="s">
        <v>53</v>
      </c>
      <c r="B15" s="31">
        <v>-1.5007582994488899</v>
      </c>
    </row>
    <row r="16" spans="1:2" x14ac:dyDescent="0.25">
      <c r="A16" s="29" t="s">
        <v>62</v>
      </c>
      <c r="B16" s="31">
        <v>-1.44303596425824</v>
      </c>
    </row>
    <row r="17" spans="1:2" x14ac:dyDescent="0.25">
      <c r="A17" s="29" t="s">
        <v>58</v>
      </c>
      <c r="B17" s="31">
        <v>-0.90625428988426704</v>
      </c>
    </row>
    <row r="18" spans="1:2" x14ac:dyDescent="0.25">
      <c r="A18" s="29" t="s">
        <v>55</v>
      </c>
      <c r="B18" s="31">
        <v>-0.86335763182781</v>
      </c>
    </row>
    <row r="19" spans="1:2" x14ac:dyDescent="0.25">
      <c r="A19" s="29" t="s">
        <v>355</v>
      </c>
      <c r="B19" s="31">
        <v>0.28129105565457602</v>
      </c>
    </row>
    <row r="20" spans="1:2" x14ac:dyDescent="0.25">
      <c r="A20" s="29" t="s">
        <v>54</v>
      </c>
      <c r="B20" s="31">
        <v>0.297513756283041</v>
      </c>
    </row>
    <row r="21" spans="1:2" x14ac:dyDescent="0.25">
      <c r="A21" s="29" t="s">
        <v>66</v>
      </c>
      <c r="B21" s="31">
        <v>1.4723128866364501</v>
      </c>
    </row>
    <row r="22" spans="1:2" x14ac:dyDescent="0.25">
      <c r="A22" s="29" t="s">
        <v>59</v>
      </c>
      <c r="B22" s="31">
        <v>1.6386066960861301</v>
      </c>
    </row>
    <row r="23" spans="1:2" x14ac:dyDescent="0.25">
      <c r="A23" s="29" t="s">
        <v>70</v>
      </c>
      <c r="B23" s="31">
        <v>1.6405520023360201</v>
      </c>
    </row>
    <row r="24" spans="1:2" x14ac:dyDescent="0.25">
      <c r="A24" s="29" t="s">
        <v>33</v>
      </c>
      <c r="B24" s="31">
        <v>1.73059595837288</v>
      </c>
    </row>
    <row r="25" spans="1:2" x14ac:dyDescent="0.25">
      <c r="A25" s="29" t="s">
        <v>42</v>
      </c>
      <c r="B25" s="31">
        <v>1.8054564331901</v>
      </c>
    </row>
    <row r="26" spans="1:2" x14ac:dyDescent="0.25">
      <c r="A26" s="29" t="s">
        <v>64</v>
      </c>
      <c r="B26" s="31">
        <v>2.15222387399439</v>
      </c>
    </row>
    <row r="27" spans="1:2" x14ac:dyDescent="0.25">
      <c r="A27" s="29" t="s">
        <v>63</v>
      </c>
      <c r="B27" s="31">
        <v>2.33975094051151</v>
      </c>
    </row>
    <row r="28" spans="1:2" x14ac:dyDescent="0.25">
      <c r="A28" s="29" t="s">
        <v>74</v>
      </c>
      <c r="B28" s="31">
        <v>2.5393401877334298</v>
      </c>
    </row>
    <row r="29" spans="1:2" x14ac:dyDescent="0.25">
      <c r="A29" s="29" t="s">
        <v>67</v>
      </c>
      <c r="B29" s="31">
        <v>2.5930968319288099</v>
      </c>
    </row>
    <row r="30" spans="1:2" x14ac:dyDescent="0.25">
      <c r="A30" s="29" t="s">
        <v>51</v>
      </c>
      <c r="B30" s="31">
        <v>2.6625308410164199</v>
      </c>
    </row>
    <row r="31" spans="1:2" x14ac:dyDescent="0.25">
      <c r="A31" s="29" t="s">
        <v>69</v>
      </c>
      <c r="B31" s="31">
        <v>3.0218434378741499</v>
      </c>
    </row>
    <row r="32" spans="1:2" x14ac:dyDescent="0.25">
      <c r="A32" s="29" t="s">
        <v>392</v>
      </c>
      <c r="B32" s="31">
        <v>3.1837988842390299</v>
      </c>
    </row>
    <row r="33" spans="1:2" x14ac:dyDescent="0.25">
      <c r="A33" s="29" t="s">
        <v>47</v>
      </c>
      <c r="B33" s="31">
        <v>3.5044399055173598</v>
      </c>
    </row>
    <row r="34" spans="1:2" x14ac:dyDescent="0.25">
      <c r="A34" s="29" t="s">
        <v>57</v>
      </c>
      <c r="B34" s="31">
        <v>4.3389118456043798</v>
      </c>
    </row>
    <row r="35" spans="1:2" x14ac:dyDescent="0.25">
      <c r="A35" s="29" t="s">
        <v>73</v>
      </c>
      <c r="B35" s="31">
        <v>5.75615123418698</v>
      </c>
    </row>
    <row r="36" spans="1:2" x14ac:dyDescent="0.25">
      <c r="A36" s="29" t="s">
        <v>65</v>
      </c>
      <c r="B36" s="31">
        <v>6.7259794762168497</v>
      </c>
    </row>
    <row r="37" spans="1:2" x14ac:dyDescent="0.25">
      <c r="A37" s="29" t="s">
        <v>44</v>
      </c>
      <c r="B37" s="31">
        <v>7.1519752720457603</v>
      </c>
    </row>
    <row r="38" spans="1:2" x14ac:dyDescent="0.25">
      <c r="A38" s="29" t="s">
        <v>52</v>
      </c>
      <c r="B38" s="31">
        <v>11.352703489583501</v>
      </c>
    </row>
  </sheetData>
  <autoFilter ref="A5:B38">
    <sortState ref="A6:B38">
      <sortCondition ref="B5:B38"/>
    </sortState>
  </autoFilter>
  <pageMargins left="0.7" right="0.7" top="0.75" bottom="0.75" header="0.3" footer="0.3"/>
  <pageSetup paperSize="9" orientation="portrait" horizontalDpi="300" verticalDpi="30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dimension ref="A1:L79"/>
  <sheetViews>
    <sheetView topLeftCell="B1" zoomScale="93" zoomScaleNormal="93" workbookViewId="0">
      <selection activeCell="B2" sqref="B2"/>
    </sheetView>
  </sheetViews>
  <sheetFormatPr baseColWidth="10" defaultColWidth="9.140625" defaultRowHeight="15" x14ac:dyDescent="0.25"/>
  <cols>
    <col min="1" max="6" width="9.140625" style="54"/>
    <col min="7" max="7" width="13.140625" style="54" customWidth="1"/>
    <col min="8" max="8" width="14.140625" style="54" customWidth="1"/>
    <col min="9" max="9" width="13.140625" style="54" customWidth="1"/>
    <col min="10" max="10" width="13" style="54" customWidth="1"/>
    <col min="11" max="11" width="11.7109375" style="54" customWidth="1"/>
    <col min="12" max="12" width="12.42578125" style="54" customWidth="1"/>
    <col min="13" max="16384" width="9.140625" style="54"/>
  </cols>
  <sheetData>
    <row r="1" spans="1:12" x14ac:dyDescent="0.25">
      <c r="B1" s="54" t="s">
        <v>533</v>
      </c>
    </row>
    <row r="2" spans="1:12" x14ac:dyDescent="0.25">
      <c r="B2" s="54" t="s">
        <v>534</v>
      </c>
    </row>
    <row r="4" spans="1:12" ht="60" x14ac:dyDescent="0.25">
      <c r="B4" s="55" t="s">
        <v>398</v>
      </c>
      <c r="C4" s="55" t="s">
        <v>535</v>
      </c>
      <c r="D4" s="55" t="s">
        <v>536</v>
      </c>
      <c r="E4" s="55" t="s">
        <v>537</v>
      </c>
      <c r="F4" s="55" t="s">
        <v>33</v>
      </c>
      <c r="G4" s="55" t="s">
        <v>538</v>
      </c>
      <c r="H4" s="55" t="s">
        <v>539</v>
      </c>
      <c r="I4" s="55" t="s">
        <v>540</v>
      </c>
      <c r="J4" s="55" t="s">
        <v>541</v>
      </c>
      <c r="K4" s="55" t="s">
        <v>542</v>
      </c>
      <c r="L4" s="55" t="s">
        <v>543</v>
      </c>
    </row>
    <row r="5" spans="1:12" x14ac:dyDescent="0.25">
      <c r="A5" s="212">
        <v>2013</v>
      </c>
      <c r="B5" s="54" t="s">
        <v>544</v>
      </c>
      <c r="C5" s="54">
        <v>80.89</v>
      </c>
      <c r="D5" s="54">
        <v>81</v>
      </c>
      <c r="E5" s="54">
        <v>76.23</v>
      </c>
      <c r="F5" s="54">
        <v>3.25</v>
      </c>
      <c r="G5" s="54">
        <v>3.35</v>
      </c>
      <c r="H5" s="54">
        <v>0.46</v>
      </c>
      <c r="I5" s="54">
        <v>0.28000000000000003</v>
      </c>
      <c r="J5" s="54">
        <v>1.08</v>
      </c>
      <c r="K5" s="54">
        <v>5.93</v>
      </c>
      <c r="L5" s="54">
        <v>0.48</v>
      </c>
    </row>
    <row r="6" spans="1:12" x14ac:dyDescent="0.25">
      <c r="A6" s="212"/>
      <c r="B6" s="54" t="s">
        <v>545</v>
      </c>
      <c r="C6" s="54">
        <v>81.290000000000006</v>
      </c>
      <c r="D6" s="54">
        <v>81.45</v>
      </c>
      <c r="E6" s="54">
        <v>76.58</v>
      </c>
      <c r="F6" s="54">
        <v>3.55</v>
      </c>
      <c r="G6" s="54">
        <v>3.69</v>
      </c>
      <c r="H6" s="54">
        <v>0.55000000000000004</v>
      </c>
      <c r="I6" s="54">
        <v>0.3</v>
      </c>
      <c r="J6" s="54">
        <v>0.47</v>
      </c>
      <c r="K6" s="54">
        <v>6.17</v>
      </c>
      <c r="L6" s="54">
        <v>0.5</v>
      </c>
    </row>
    <row r="7" spans="1:12" x14ac:dyDescent="0.25">
      <c r="A7" s="212"/>
      <c r="B7" s="54" t="s">
        <v>546</v>
      </c>
      <c r="C7" s="54">
        <v>81.89</v>
      </c>
      <c r="D7" s="54">
        <v>82.09</v>
      </c>
      <c r="E7" s="54">
        <v>76.87</v>
      </c>
      <c r="F7" s="54">
        <v>4.25</v>
      </c>
      <c r="G7" s="54">
        <v>4.3499999999999996</v>
      </c>
      <c r="H7" s="54">
        <v>0.79</v>
      </c>
      <c r="I7" s="54">
        <v>0.36</v>
      </c>
      <c r="J7" s="54">
        <v>0.38</v>
      </c>
      <c r="K7" s="54">
        <v>6.33</v>
      </c>
      <c r="L7" s="54">
        <v>0.51</v>
      </c>
    </row>
    <row r="8" spans="1:12" x14ac:dyDescent="0.25">
      <c r="A8" s="212"/>
      <c r="B8" s="54" t="s">
        <v>547</v>
      </c>
      <c r="C8" s="54">
        <v>81.94</v>
      </c>
      <c r="D8" s="54">
        <v>82.31</v>
      </c>
      <c r="E8" s="54">
        <v>77.14</v>
      </c>
      <c r="F8" s="54">
        <v>4.6500000000000004</v>
      </c>
      <c r="G8" s="54">
        <v>4.54</v>
      </c>
      <c r="H8" s="54">
        <v>0.26</v>
      </c>
      <c r="I8" s="54">
        <v>0.37</v>
      </c>
      <c r="J8" s="54">
        <v>0.35</v>
      </c>
      <c r="K8" s="54">
        <v>6.35</v>
      </c>
      <c r="L8" s="54">
        <v>0.51</v>
      </c>
    </row>
    <row r="9" spans="1:12" x14ac:dyDescent="0.25">
      <c r="A9" s="212"/>
      <c r="B9" s="54" t="s">
        <v>548</v>
      </c>
      <c r="C9" s="54">
        <v>81.67</v>
      </c>
      <c r="D9" s="54">
        <v>82.43</v>
      </c>
      <c r="E9" s="54">
        <v>77.48</v>
      </c>
      <c r="F9" s="54">
        <v>4.63</v>
      </c>
      <c r="G9" s="54">
        <v>4.66</v>
      </c>
      <c r="H9" s="54">
        <v>0.15</v>
      </c>
      <c r="I9" s="54">
        <v>0.38</v>
      </c>
      <c r="J9" s="54">
        <v>0.44</v>
      </c>
      <c r="K9" s="54">
        <v>6.03</v>
      </c>
      <c r="L9" s="54">
        <v>0.49</v>
      </c>
    </row>
    <row r="10" spans="1:12" x14ac:dyDescent="0.25">
      <c r="A10" s="212"/>
      <c r="B10" s="54" t="s">
        <v>549</v>
      </c>
      <c r="C10" s="54">
        <v>81.62</v>
      </c>
      <c r="D10" s="54">
        <v>82.26</v>
      </c>
      <c r="E10" s="54">
        <v>77.5</v>
      </c>
      <c r="F10" s="54">
        <v>4.09</v>
      </c>
      <c r="G10" s="54">
        <v>3.92</v>
      </c>
      <c r="H10" s="54">
        <v>-0.2</v>
      </c>
      <c r="I10" s="54">
        <v>0.32</v>
      </c>
      <c r="J10" s="54">
        <v>0.02</v>
      </c>
      <c r="K10" s="54">
        <v>5.14</v>
      </c>
      <c r="L10" s="54">
        <v>0.42</v>
      </c>
    </row>
    <row r="11" spans="1:12" x14ac:dyDescent="0.25">
      <c r="A11" s="212"/>
      <c r="B11" s="54" t="s">
        <v>550</v>
      </c>
      <c r="C11" s="54">
        <v>81.59</v>
      </c>
      <c r="D11" s="54">
        <v>82.07</v>
      </c>
      <c r="E11" s="54">
        <v>77.48</v>
      </c>
      <c r="F11" s="54">
        <v>3.47</v>
      </c>
      <c r="G11" s="54">
        <v>2.98</v>
      </c>
      <c r="H11" s="54">
        <v>-0.23</v>
      </c>
      <c r="I11" s="54">
        <v>0.25</v>
      </c>
      <c r="J11" s="54">
        <v>-0.03</v>
      </c>
      <c r="K11" s="54">
        <v>4.33</v>
      </c>
      <c r="L11" s="54">
        <v>0.35</v>
      </c>
    </row>
    <row r="12" spans="1:12" x14ac:dyDescent="0.25">
      <c r="A12" s="212"/>
      <c r="B12" s="54" t="s">
        <v>551</v>
      </c>
      <c r="C12" s="54">
        <v>81.819999999999993</v>
      </c>
      <c r="D12" s="54">
        <v>82.26</v>
      </c>
      <c r="E12" s="54">
        <v>77.95</v>
      </c>
      <c r="F12" s="54">
        <v>3.46</v>
      </c>
      <c r="G12" s="54">
        <v>2.92</v>
      </c>
      <c r="H12" s="54">
        <v>0.23</v>
      </c>
      <c r="I12" s="54">
        <v>0.24</v>
      </c>
      <c r="J12" s="54">
        <v>0.61</v>
      </c>
      <c r="K12" s="54">
        <v>4.82</v>
      </c>
      <c r="L12" s="54">
        <v>0.39</v>
      </c>
    </row>
    <row r="13" spans="1:12" x14ac:dyDescent="0.25">
      <c r="A13" s="212"/>
      <c r="B13" s="54" t="s">
        <v>552</v>
      </c>
      <c r="C13" s="54">
        <v>82.13</v>
      </c>
      <c r="D13" s="54">
        <v>82.67</v>
      </c>
      <c r="E13" s="54">
        <v>78.48</v>
      </c>
      <c r="F13" s="54">
        <v>3.39</v>
      </c>
      <c r="G13" s="54">
        <v>3</v>
      </c>
      <c r="H13" s="54">
        <v>0.5</v>
      </c>
      <c r="I13" s="54">
        <v>0.25</v>
      </c>
      <c r="J13" s="54">
        <v>0.67</v>
      </c>
      <c r="K13" s="54">
        <v>4.74</v>
      </c>
      <c r="L13" s="54">
        <v>0.39</v>
      </c>
    </row>
    <row r="14" spans="1:12" x14ac:dyDescent="0.25">
      <c r="A14" s="212"/>
      <c r="B14" s="54" t="s">
        <v>553</v>
      </c>
      <c r="C14" s="54">
        <v>82.52</v>
      </c>
      <c r="D14" s="54">
        <v>82.73</v>
      </c>
      <c r="E14" s="54">
        <v>79.27</v>
      </c>
      <c r="F14" s="54">
        <v>3.36</v>
      </c>
      <c r="G14" s="54">
        <v>2.76</v>
      </c>
      <c r="H14" s="54">
        <v>7.0000000000000007E-2</v>
      </c>
      <c r="I14" s="54">
        <v>0.23</v>
      </c>
      <c r="J14" s="54">
        <v>1.01</v>
      </c>
      <c r="K14" s="54">
        <v>5.66</v>
      </c>
      <c r="L14" s="54">
        <v>0.46</v>
      </c>
    </row>
    <row r="15" spans="1:12" x14ac:dyDescent="0.25">
      <c r="A15" s="212"/>
      <c r="B15" s="54" t="s">
        <v>554</v>
      </c>
      <c r="C15" s="54">
        <v>83.29</v>
      </c>
      <c r="D15" s="54">
        <v>83.02</v>
      </c>
      <c r="E15" s="54">
        <v>79.28</v>
      </c>
      <c r="F15" s="54">
        <v>3.62</v>
      </c>
      <c r="G15" s="54">
        <v>3.09</v>
      </c>
      <c r="H15" s="54">
        <v>0.35</v>
      </c>
      <c r="I15" s="54">
        <v>0.25</v>
      </c>
      <c r="J15" s="54">
        <v>0.01</v>
      </c>
      <c r="K15" s="54">
        <v>5.67</v>
      </c>
      <c r="L15" s="54">
        <v>0.46</v>
      </c>
    </row>
    <row r="16" spans="1:12" x14ac:dyDescent="0.25">
      <c r="A16" s="212"/>
      <c r="B16" s="54" t="s">
        <v>555</v>
      </c>
      <c r="C16" s="54">
        <v>83.77</v>
      </c>
      <c r="D16" s="54">
        <v>83.62</v>
      </c>
      <c r="E16" s="54">
        <v>79.12</v>
      </c>
      <c r="F16" s="54">
        <v>3.97</v>
      </c>
      <c r="G16" s="54">
        <v>3.71</v>
      </c>
      <c r="H16" s="54">
        <v>0.72</v>
      </c>
      <c r="I16" s="54">
        <v>0.3</v>
      </c>
      <c r="J16" s="54">
        <v>-0.2</v>
      </c>
      <c r="K16" s="54">
        <v>4.92</v>
      </c>
      <c r="L16" s="54">
        <v>0.4</v>
      </c>
    </row>
    <row r="17" spans="1:12" x14ac:dyDescent="0.25">
      <c r="A17" s="212">
        <v>2014</v>
      </c>
      <c r="B17" s="54" t="s">
        <v>544</v>
      </c>
      <c r="C17" s="54">
        <v>84.52</v>
      </c>
      <c r="D17" s="54">
        <v>84.36</v>
      </c>
      <c r="E17" s="54">
        <v>79.790000000000006</v>
      </c>
      <c r="F17" s="54">
        <v>4.4800000000000004</v>
      </c>
      <c r="G17" s="54">
        <v>4.1399999999999997</v>
      </c>
      <c r="H17" s="54">
        <v>0.88</v>
      </c>
      <c r="I17" s="54">
        <v>0.34</v>
      </c>
      <c r="J17" s="54">
        <v>0.84</v>
      </c>
      <c r="K17" s="54">
        <v>4.67</v>
      </c>
      <c r="L17" s="54">
        <v>0.38</v>
      </c>
    </row>
    <row r="18" spans="1:12" x14ac:dyDescent="0.25">
      <c r="A18" s="212"/>
      <c r="B18" s="54" t="s">
        <v>545</v>
      </c>
      <c r="C18" s="54">
        <v>84.73</v>
      </c>
      <c r="D18" s="54">
        <v>84.75</v>
      </c>
      <c r="E18" s="54">
        <v>80.45</v>
      </c>
      <c r="F18" s="54">
        <v>4.2300000000000004</v>
      </c>
      <c r="G18" s="54">
        <v>4.05</v>
      </c>
      <c r="H18" s="54">
        <v>0.46</v>
      </c>
      <c r="I18" s="54">
        <v>0.33</v>
      </c>
      <c r="J18" s="54">
        <v>0.83</v>
      </c>
      <c r="K18" s="54">
        <v>5.05</v>
      </c>
      <c r="L18" s="54">
        <v>0.41</v>
      </c>
    </row>
    <row r="19" spans="1:12" x14ac:dyDescent="0.25">
      <c r="A19" s="212"/>
      <c r="B19" s="54" t="s">
        <v>546</v>
      </c>
      <c r="C19" s="54">
        <v>84.97</v>
      </c>
      <c r="D19" s="54">
        <v>84.63</v>
      </c>
      <c r="E19" s="54">
        <v>80.7</v>
      </c>
      <c r="F19" s="54">
        <v>3.76</v>
      </c>
      <c r="G19" s="54">
        <v>3.09</v>
      </c>
      <c r="H19" s="54">
        <v>-0.14000000000000001</v>
      </c>
      <c r="I19" s="54">
        <v>0.25</v>
      </c>
      <c r="J19" s="54">
        <v>0.32</v>
      </c>
      <c r="K19" s="54">
        <v>4.99</v>
      </c>
      <c r="L19" s="54">
        <v>0.41</v>
      </c>
    </row>
    <row r="20" spans="1:12" x14ac:dyDescent="0.25">
      <c r="A20" s="212"/>
      <c r="B20" s="54" t="s">
        <v>547</v>
      </c>
      <c r="C20" s="54">
        <v>84.81</v>
      </c>
      <c r="D20" s="54">
        <v>84.64</v>
      </c>
      <c r="E20" s="54">
        <v>80.959999999999994</v>
      </c>
      <c r="F20" s="54">
        <v>3.5</v>
      </c>
      <c r="G20" s="54">
        <v>2.84</v>
      </c>
      <c r="H20" s="54">
        <v>0.01</v>
      </c>
      <c r="I20" s="54">
        <v>0.23</v>
      </c>
      <c r="J20" s="54">
        <v>0.32</v>
      </c>
      <c r="K20" s="54">
        <v>4.96</v>
      </c>
      <c r="L20" s="54">
        <v>0.4</v>
      </c>
    </row>
    <row r="21" spans="1:12" x14ac:dyDescent="0.25">
      <c r="A21" s="212"/>
      <c r="B21" s="54" t="s">
        <v>548</v>
      </c>
      <c r="C21" s="54">
        <v>84.54</v>
      </c>
      <c r="D21" s="54">
        <v>84.93</v>
      </c>
      <c r="E21" s="54">
        <v>81.069999999999993</v>
      </c>
      <c r="F21" s="54">
        <v>3.51</v>
      </c>
      <c r="G21" s="54">
        <v>3.04</v>
      </c>
      <c r="H21" s="54">
        <v>0.34</v>
      </c>
      <c r="I21" s="54">
        <v>0.25</v>
      </c>
      <c r="J21" s="54">
        <v>0.13</v>
      </c>
      <c r="K21" s="54">
        <v>4.63</v>
      </c>
      <c r="L21" s="54">
        <v>0.38</v>
      </c>
    </row>
    <row r="22" spans="1:12" x14ac:dyDescent="0.25">
      <c r="A22" s="212"/>
      <c r="B22" s="54" t="s">
        <v>549</v>
      </c>
      <c r="C22" s="54">
        <v>84.68</v>
      </c>
      <c r="D22" s="54">
        <v>85.22</v>
      </c>
      <c r="E22" s="54">
        <v>81.459999999999994</v>
      </c>
      <c r="F22" s="54">
        <v>3.75</v>
      </c>
      <c r="G22" s="54">
        <v>3.59</v>
      </c>
      <c r="H22" s="54">
        <v>0.34</v>
      </c>
      <c r="I22" s="54">
        <v>0.28999999999999998</v>
      </c>
      <c r="J22" s="54">
        <v>0.48</v>
      </c>
      <c r="K22" s="54">
        <v>5.1100000000000003</v>
      </c>
      <c r="L22" s="54">
        <v>0.42</v>
      </c>
    </row>
    <row r="23" spans="1:12" x14ac:dyDescent="0.25">
      <c r="A23" s="212"/>
      <c r="B23" s="54" t="s">
        <v>550</v>
      </c>
      <c r="C23" s="54">
        <v>84.91</v>
      </c>
      <c r="D23" s="54">
        <v>85.41</v>
      </c>
      <c r="E23" s="54">
        <v>81.72</v>
      </c>
      <c r="F23" s="54">
        <v>4.07</v>
      </c>
      <c r="G23" s="54">
        <v>4.07</v>
      </c>
      <c r="H23" s="54">
        <v>0.23</v>
      </c>
      <c r="I23" s="54">
        <v>0.33</v>
      </c>
      <c r="J23" s="54">
        <v>0.32</v>
      </c>
      <c r="K23" s="54">
        <v>5.47</v>
      </c>
      <c r="L23" s="54">
        <v>0.44</v>
      </c>
    </row>
    <row r="24" spans="1:12" x14ac:dyDescent="0.25">
      <c r="A24" s="212"/>
      <c r="B24" s="54" t="s">
        <v>551</v>
      </c>
      <c r="C24" s="54">
        <v>85.22</v>
      </c>
      <c r="D24" s="54">
        <v>85.65</v>
      </c>
      <c r="E24" s="54">
        <v>81.209999999999994</v>
      </c>
      <c r="F24" s="54">
        <v>4.1500000000000004</v>
      </c>
      <c r="G24" s="54">
        <v>4.12</v>
      </c>
      <c r="H24" s="54">
        <v>0.28000000000000003</v>
      </c>
      <c r="I24" s="54">
        <v>0.34</v>
      </c>
      <c r="J24" s="54">
        <v>-0.62</v>
      </c>
      <c r="K24" s="54">
        <v>4.18</v>
      </c>
      <c r="L24" s="54">
        <v>0.34</v>
      </c>
    </row>
    <row r="25" spans="1:12" x14ac:dyDescent="0.25">
      <c r="A25" s="212"/>
      <c r="B25" s="54" t="s">
        <v>552</v>
      </c>
      <c r="C25" s="54">
        <v>85.6</v>
      </c>
      <c r="D25" s="54">
        <v>86.19</v>
      </c>
      <c r="E25" s="54">
        <v>81.27</v>
      </c>
      <c r="F25" s="54">
        <v>4.22</v>
      </c>
      <c r="G25" s="54">
        <v>4.26</v>
      </c>
      <c r="H25" s="54">
        <v>0.63</v>
      </c>
      <c r="I25" s="54">
        <v>0.35</v>
      </c>
      <c r="J25" s="54">
        <v>7.0000000000000007E-2</v>
      </c>
      <c r="K25" s="54">
        <v>3.56</v>
      </c>
      <c r="L25" s="54">
        <v>0.28999999999999998</v>
      </c>
    </row>
    <row r="26" spans="1:12" x14ac:dyDescent="0.25">
      <c r="A26" s="212"/>
      <c r="B26" s="54" t="s">
        <v>553</v>
      </c>
      <c r="C26" s="54">
        <v>86.07</v>
      </c>
      <c r="D26" s="54">
        <v>86.29</v>
      </c>
      <c r="E26" s="54">
        <v>81.7</v>
      </c>
      <c r="F26" s="54">
        <v>4.3</v>
      </c>
      <c r="G26" s="54">
        <v>4.3</v>
      </c>
      <c r="H26" s="54">
        <v>0.11</v>
      </c>
      <c r="I26" s="54">
        <v>0.35</v>
      </c>
      <c r="J26" s="54">
        <v>0.53</v>
      </c>
      <c r="K26" s="54">
        <v>3.07</v>
      </c>
      <c r="L26" s="54">
        <v>0.25</v>
      </c>
    </row>
    <row r="27" spans="1:12" x14ac:dyDescent="0.25">
      <c r="A27" s="212"/>
      <c r="B27" s="54" t="s">
        <v>554</v>
      </c>
      <c r="C27" s="54">
        <v>86.76</v>
      </c>
      <c r="D27" s="54">
        <v>86.46</v>
      </c>
      <c r="E27" s="54">
        <v>81.88</v>
      </c>
      <c r="F27" s="54">
        <v>4.17</v>
      </c>
      <c r="G27" s="54">
        <v>4.1399999999999997</v>
      </c>
      <c r="H27" s="54">
        <v>0.2</v>
      </c>
      <c r="I27" s="54">
        <v>0.34</v>
      </c>
      <c r="J27" s="54">
        <v>0.22</v>
      </c>
      <c r="K27" s="54">
        <v>3.28</v>
      </c>
      <c r="L27" s="54">
        <v>0.27</v>
      </c>
    </row>
    <row r="28" spans="1:12" x14ac:dyDescent="0.25">
      <c r="A28" s="212"/>
      <c r="B28" s="54" t="s">
        <v>555</v>
      </c>
      <c r="C28" s="54">
        <v>87.19</v>
      </c>
      <c r="D28" s="54">
        <v>86.93</v>
      </c>
      <c r="E28" s="54">
        <v>82.2</v>
      </c>
      <c r="F28" s="54">
        <v>4.08</v>
      </c>
      <c r="G28" s="54">
        <v>3.96</v>
      </c>
      <c r="H28" s="54">
        <v>0.55000000000000004</v>
      </c>
      <c r="I28" s="54">
        <v>0.32</v>
      </c>
      <c r="J28" s="54">
        <v>0.39</v>
      </c>
      <c r="K28" s="54">
        <v>3.89</v>
      </c>
      <c r="L28" s="54">
        <v>0.32</v>
      </c>
    </row>
    <row r="29" spans="1:12" x14ac:dyDescent="0.25">
      <c r="A29" s="212">
        <v>2015</v>
      </c>
      <c r="B29" s="54" t="s">
        <v>544</v>
      </c>
      <c r="C29" s="54">
        <v>87.11</v>
      </c>
      <c r="D29" s="54">
        <v>86.93</v>
      </c>
      <c r="E29" s="54">
        <v>82.3</v>
      </c>
      <c r="F29" s="54">
        <v>3.07</v>
      </c>
      <c r="G29" s="54">
        <v>3.05</v>
      </c>
      <c r="H29" s="54">
        <v>0</v>
      </c>
      <c r="I29" s="54">
        <v>0.25</v>
      </c>
      <c r="J29" s="54">
        <v>0.12</v>
      </c>
      <c r="K29" s="54">
        <v>3.15</v>
      </c>
      <c r="L29" s="54">
        <v>0.26</v>
      </c>
    </row>
    <row r="30" spans="1:12" x14ac:dyDescent="0.25">
      <c r="A30" s="212"/>
      <c r="B30" s="54" t="s">
        <v>545</v>
      </c>
      <c r="C30" s="54">
        <v>87.28</v>
      </c>
      <c r="D30" s="54">
        <v>87.36</v>
      </c>
      <c r="E30" s="54">
        <v>82.41</v>
      </c>
      <c r="F30" s="54">
        <v>3</v>
      </c>
      <c r="G30" s="54">
        <v>3.09</v>
      </c>
      <c r="H30" s="54">
        <v>0.5</v>
      </c>
      <c r="I30" s="54">
        <v>0.25</v>
      </c>
      <c r="J30" s="54">
        <v>0.14000000000000001</v>
      </c>
      <c r="K30" s="54">
        <v>2.44</v>
      </c>
      <c r="L30" s="54">
        <v>0.2</v>
      </c>
    </row>
    <row r="31" spans="1:12" x14ac:dyDescent="0.25">
      <c r="A31" s="212"/>
      <c r="B31" s="54" t="s">
        <v>546</v>
      </c>
      <c r="C31" s="54">
        <v>87.63</v>
      </c>
      <c r="D31" s="54">
        <v>87.46</v>
      </c>
      <c r="E31" s="54">
        <v>82.9</v>
      </c>
      <c r="F31" s="54">
        <v>3.14</v>
      </c>
      <c r="G31" s="54">
        <v>3.35</v>
      </c>
      <c r="H31" s="54">
        <v>0.11</v>
      </c>
      <c r="I31" s="54">
        <v>0.27</v>
      </c>
      <c r="J31" s="54">
        <v>0.59</v>
      </c>
      <c r="K31" s="54">
        <v>2.72</v>
      </c>
      <c r="L31" s="54">
        <v>0.22</v>
      </c>
    </row>
    <row r="32" spans="1:12" x14ac:dyDescent="0.25">
      <c r="A32" s="212"/>
      <c r="B32" s="54" t="s">
        <v>547</v>
      </c>
      <c r="C32" s="54">
        <v>87.4</v>
      </c>
      <c r="D32" s="54">
        <v>87.46</v>
      </c>
      <c r="E32" s="54">
        <v>83.42</v>
      </c>
      <c r="F32" s="54">
        <v>3.06</v>
      </c>
      <c r="G32" s="54">
        <v>3.33</v>
      </c>
      <c r="H32" s="54">
        <v>0</v>
      </c>
      <c r="I32" s="54">
        <v>0.27</v>
      </c>
      <c r="J32" s="54">
        <v>0.63</v>
      </c>
      <c r="K32" s="54">
        <v>3.03</v>
      </c>
      <c r="L32" s="54">
        <v>0.25</v>
      </c>
    </row>
    <row r="33" spans="1:12" x14ac:dyDescent="0.25">
      <c r="A33" s="212"/>
      <c r="B33" s="54" t="s">
        <v>548</v>
      </c>
      <c r="C33" s="54">
        <v>86.97</v>
      </c>
      <c r="D33" s="54">
        <v>87.39</v>
      </c>
      <c r="E33" s="54">
        <v>83.71</v>
      </c>
      <c r="F33" s="54">
        <v>2.88</v>
      </c>
      <c r="G33" s="54">
        <v>2.89</v>
      </c>
      <c r="H33" s="54">
        <v>-0.08</v>
      </c>
      <c r="I33" s="54">
        <v>0.24</v>
      </c>
      <c r="J33" s="54">
        <v>0.35</v>
      </c>
      <c r="K33" s="54">
        <v>3.26</v>
      </c>
      <c r="L33" s="54">
        <v>0.27</v>
      </c>
    </row>
    <row r="34" spans="1:12" x14ac:dyDescent="0.25">
      <c r="A34" s="212"/>
      <c r="B34" s="54" t="s">
        <v>549</v>
      </c>
      <c r="C34" s="54">
        <v>87.11</v>
      </c>
      <c r="D34" s="54">
        <v>87.65</v>
      </c>
      <c r="E34" s="54">
        <v>84.23</v>
      </c>
      <c r="F34" s="54">
        <v>2.87</v>
      </c>
      <c r="G34" s="54">
        <v>2.86</v>
      </c>
      <c r="H34" s="54">
        <v>0.3</v>
      </c>
      <c r="I34" s="54">
        <v>0.24</v>
      </c>
      <c r="J34" s="54">
        <v>0.61</v>
      </c>
      <c r="K34" s="54">
        <v>3.4</v>
      </c>
      <c r="L34" s="54">
        <v>0.28000000000000003</v>
      </c>
    </row>
    <row r="35" spans="1:12" x14ac:dyDescent="0.25">
      <c r="A35" s="212"/>
      <c r="B35" s="54" t="s">
        <v>550</v>
      </c>
      <c r="C35" s="54">
        <v>87.24</v>
      </c>
      <c r="D35" s="54">
        <v>87.87</v>
      </c>
      <c r="E35" s="54">
        <v>84.86</v>
      </c>
      <c r="F35" s="54">
        <v>2.74</v>
      </c>
      <c r="G35" s="54">
        <v>2.87</v>
      </c>
      <c r="H35" s="54">
        <v>0.25</v>
      </c>
      <c r="I35" s="54">
        <v>0.24</v>
      </c>
      <c r="J35" s="54">
        <v>0.76</v>
      </c>
      <c r="K35" s="54">
        <v>3.85</v>
      </c>
      <c r="L35" s="54">
        <v>0.32</v>
      </c>
    </row>
    <row r="36" spans="1:12" x14ac:dyDescent="0.25">
      <c r="A36" s="212"/>
      <c r="B36" s="54" t="s">
        <v>551</v>
      </c>
      <c r="C36" s="54">
        <v>87.42</v>
      </c>
      <c r="D36" s="54">
        <v>87.95</v>
      </c>
      <c r="E36" s="54">
        <v>84.58</v>
      </c>
      <c r="F36" s="54">
        <v>2.59</v>
      </c>
      <c r="G36" s="54">
        <v>2.69</v>
      </c>
      <c r="H36" s="54">
        <v>0.09</v>
      </c>
      <c r="I36" s="54">
        <v>0.22</v>
      </c>
      <c r="J36" s="54">
        <v>-0.33</v>
      </c>
      <c r="K36" s="54">
        <v>4.16</v>
      </c>
      <c r="L36" s="54">
        <v>0.34</v>
      </c>
    </row>
    <row r="37" spans="1:12" x14ac:dyDescent="0.25">
      <c r="A37" s="212"/>
      <c r="B37" s="54" t="s">
        <v>552</v>
      </c>
      <c r="C37" s="54">
        <v>87.75</v>
      </c>
      <c r="D37" s="54">
        <v>88.52</v>
      </c>
      <c r="E37" s="54">
        <v>85.1</v>
      </c>
      <c r="F37" s="54">
        <v>2.52</v>
      </c>
      <c r="G37" s="54">
        <v>2.7</v>
      </c>
      <c r="H37" s="54">
        <v>0.65</v>
      </c>
      <c r="I37" s="54">
        <v>0.22</v>
      </c>
      <c r="J37" s="54">
        <v>0.61</v>
      </c>
      <c r="K37" s="54">
        <v>4.71</v>
      </c>
      <c r="L37" s="54">
        <v>0.38</v>
      </c>
    </row>
    <row r="38" spans="1:12" x14ac:dyDescent="0.25">
      <c r="A38" s="212"/>
      <c r="B38" s="54" t="s">
        <v>553</v>
      </c>
      <c r="C38" s="54">
        <v>88.2</v>
      </c>
      <c r="D38" s="54">
        <v>88.87</v>
      </c>
      <c r="E38" s="54">
        <v>85.61</v>
      </c>
      <c r="F38" s="54">
        <v>2.48</v>
      </c>
      <c r="G38" s="54">
        <v>3</v>
      </c>
      <c r="H38" s="54">
        <v>0.39</v>
      </c>
      <c r="I38" s="54">
        <v>0.25</v>
      </c>
      <c r="J38" s="54">
        <v>0.6</v>
      </c>
      <c r="K38" s="54">
        <v>4.79</v>
      </c>
      <c r="L38" s="54">
        <v>0.39</v>
      </c>
    </row>
    <row r="39" spans="1:12" x14ac:dyDescent="0.25">
      <c r="A39" s="212"/>
      <c r="B39" s="54" t="s">
        <v>554</v>
      </c>
      <c r="C39" s="54">
        <v>88.69</v>
      </c>
      <c r="D39" s="54">
        <v>88.76</v>
      </c>
      <c r="E39" s="54">
        <v>85.68</v>
      </c>
      <c r="F39" s="54">
        <v>2.21</v>
      </c>
      <c r="G39" s="54">
        <v>2.66</v>
      </c>
      <c r="H39" s="54">
        <v>-0.13</v>
      </c>
      <c r="I39" s="54">
        <v>0.22</v>
      </c>
      <c r="J39" s="54">
        <v>0.08</v>
      </c>
      <c r="K39" s="54">
        <v>4.6500000000000004</v>
      </c>
      <c r="L39" s="54">
        <v>0.38</v>
      </c>
    </row>
    <row r="40" spans="1:12" x14ac:dyDescent="0.25">
      <c r="A40" s="212"/>
      <c r="B40" s="54" t="s">
        <v>555</v>
      </c>
      <c r="C40" s="54">
        <v>89.05</v>
      </c>
      <c r="D40" s="54">
        <v>89.16</v>
      </c>
      <c r="E40" s="54">
        <v>85.62</v>
      </c>
      <c r="F40" s="54">
        <v>2.13</v>
      </c>
      <c r="G40" s="54">
        <v>2.56</v>
      </c>
      <c r="H40" s="54">
        <v>0.45</v>
      </c>
      <c r="I40" s="54">
        <v>0.21</v>
      </c>
      <c r="J40" s="54">
        <v>-7.0000000000000007E-2</v>
      </c>
      <c r="K40" s="54">
        <v>4.16</v>
      </c>
      <c r="L40" s="54">
        <v>0.34</v>
      </c>
    </row>
    <row r="41" spans="1:12" x14ac:dyDescent="0.25">
      <c r="A41" s="212">
        <v>2016</v>
      </c>
      <c r="B41" s="54" t="s">
        <v>544</v>
      </c>
      <c r="C41" s="54">
        <v>89.39</v>
      </c>
      <c r="D41" s="54">
        <v>89.73</v>
      </c>
      <c r="E41" s="54">
        <v>85.43</v>
      </c>
      <c r="F41" s="54">
        <v>2.61</v>
      </c>
      <c r="G41" s="54">
        <v>3.22</v>
      </c>
      <c r="H41" s="54">
        <v>0.64</v>
      </c>
      <c r="I41" s="54">
        <v>0.26</v>
      </c>
      <c r="J41" s="54">
        <v>-0.22</v>
      </c>
      <c r="K41" s="54">
        <v>3.81</v>
      </c>
      <c r="L41" s="54">
        <v>0.31</v>
      </c>
    </row>
    <row r="42" spans="1:12" x14ac:dyDescent="0.25">
      <c r="A42" s="212"/>
      <c r="B42" s="54" t="s">
        <v>545</v>
      </c>
      <c r="C42" s="54">
        <v>89.78</v>
      </c>
      <c r="D42" s="54">
        <v>89.99</v>
      </c>
      <c r="E42" s="54">
        <v>86.18</v>
      </c>
      <c r="F42" s="54">
        <v>2.87</v>
      </c>
      <c r="G42" s="54">
        <v>3.01</v>
      </c>
      <c r="H42" s="54">
        <v>0.28999999999999998</v>
      </c>
      <c r="I42" s="54">
        <v>0.25</v>
      </c>
      <c r="J42" s="54">
        <v>0.88</v>
      </c>
      <c r="K42" s="54">
        <v>4.57</v>
      </c>
      <c r="L42" s="54">
        <v>0.37</v>
      </c>
    </row>
    <row r="43" spans="1:12" x14ac:dyDescent="0.25">
      <c r="A43" s="212"/>
      <c r="B43" s="54" t="s">
        <v>546</v>
      </c>
      <c r="C43" s="54">
        <v>89.91</v>
      </c>
      <c r="D43" s="54">
        <v>90.31</v>
      </c>
      <c r="E43" s="54">
        <v>86.6</v>
      </c>
      <c r="F43" s="54">
        <v>2.6</v>
      </c>
      <c r="G43" s="54">
        <v>3.26</v>
      </c>
      <c r="H43" s="54">
        <v>0.35</v>
      </c>
      <c r="I43" s="54">
        <v>0.27</v>
      </c>
      <c r="J43" s="54">
        <v>0.48</v>
      </c>
      <c r="K43" s="54">
        <v>4.46</v>
      </c>
      <c r="L43" s="54">
        <v>0.36</v>
      </c>
    </row>
    <row r="44" spans="1:12" x14ac:dyDescent="0.25">
      <c r="A44" s="212"/>
      <c r="B44" s="54" t="s">
        <v>547</v>
      </c>
      <c r="C44" s="54">
        <v>89.63</v>
      </c>
      <c r="D44" s="54">
        <v>90.48</v>
      </c>
      <c r="E44" s="54">
        <v>86.95</v>
      </c>
      <c r="F44" s="54">
        <v>2.54</v>
      </c>
      <c r="G44" s="54">
        <v>3.46</v>
      </c>
      <c r="H44" s="54">
        <v>0.19</v>
      </c>
      <c r="I44" s="54">
        <v>0.28000000000000003</v>
      </c>
      <c r="J44" s="54">
        <v>0.4</v>
      </c>
      <c r="K44" s="54">
        <v>4.2300000000000004</v>
      </c>
      <c r="L44" s="54">
        <v>0.35</v>
      </c>
    </row>
    <row r="45" spans="1:12" x14ac:dyDescent="0.25">
      <c r="A45" s="212"/>
      <c r="B45" s="54" t="s">
        <v>548</v>
      </c>
      <c r="C45" s="54">
        <v>89.23</v>
      </c>
      <c r="D45" s="54">
        <v>90.54</v>
      </c>
      <c r="E45" s="54">
        <v>86.82</v>
      </c>
      <c r="F45" s="54">
        <v>2.6</v>
      </c>
      <c r="G45" s="54">
        <v>3.61</v>
      </c>
      <c r="H45" s="54">
        <v>0.06</v>
      </c>
      <c r="I45" s="54">
        <v>0.3</v>
      </c>
      <c r="J45" s="54">
        <v>-0.14000000000000001</v>
      </c>
      <c r="K45" s="54">
        <v>3.72</v>
      </c>
      <c r="L45" s="54">
        <v>0.3</v>
      </c>
    </row>
    <row r="46" spans="1:12" x14ac:dyDescent="0.25">
      <c r="A46" s="212"/>
      <c r="B46" s="54" t="s">
        <v>549</v>
      </c>
      <c r="C46" s="54">
        <v>89.32</v>
      </c>
      <c r="D46" s="54">
        <v>90.55</v>
      </c>
      <c r="E46" s="54">
        <v>87.13</v>
      </c>
      <c r="F46" s="54">
        <v>2.54</v>
      </c>
      <c r="G46" s="54">
        <v>3.31</v>
      </c>
      <c r="H46" s="54">
        <v>0.01</v>
      </c>
      <c r="I46" s="54">
        <v>0.27</v>
      </c>
      <c r="J46" s="54">
        <v>0.35</v>
      </c>
      <c r="K46" s="54">
        <v>3.44</v>
      </c>
      <c r="L46" s="54">
        <v>0.28000000000000003</v>
      </c>
    </row>
    <row r="47" spans="1:12" x14ac:dyDescent="0.25">
      <c r="A47" s="212"/>
      <c r="B47" s="54" t="s">
        <v>550</v>
      </c>
      <c r="C47" s="54">
        <v>89.56</v>
      </c>
      <c r="D47" s="54">
        <v>90.7</v>
      </c>
      <c r="E47" s="54">
        <v>88.24</v>
      </c>
      <c r="F47" s="54">
        <v>2.65</v>
      </c>
      <c r="G47" s="54">
        <v>3.22</v>
      </c>
      <c r="H47" s="54">
        <v>0.16</v>
      </c>
      <c r="I47" s="54">
        <v>0.26</v>
      </c>
      <c r="J47" s="54">
        <v>1.27</v>
      </c>
      <c r="K47" s="54">
        <v>3.97</v>
      </c>
      <c r="L47" s="54">
        <v>0.33</v>
      </c>
    </row>
    <row r="48" spans="1:12" x14ac:dyDescent="0.25">
      <c r="A48" s="212"/>
      <c r="B48" s="54" t="s">
        <v>551</v>
      </c>
      <c r="C48" s="54">
        <v>89.81</v>
      </c>
      <c r="D48" s="54">
        <v>90.86</v>
      </c>
      <c r="E48" s="54">
        <v>88.71</v>
      </c>
      <c r="F48" s="54">
        <v>2.73</v>
      </c>
      <c r="G48" s="54">
        <v>3.31</v>
      </c>
      <c r="H48" s="54">
        <v>0.18</v>
      </c>
      <c r="I48" s="54">
        <v>0.27</v>
      </c>
      <c r="J48" s="54">
        <v>0.54</v>
      </c>
      <c r="K48" s="54">
        <v>4.88</v>
      </c>
      <c r="L48" s="54">
        <v>0.4</v>
      </c>
    </row>
    <row r="49" spans="1:12" x14ac:dyDescent="0.25">
      <c r="A49" s="212"/>
      <c r="B49" s="54" t="s">
        <v>552</v>
      </c>
      <c r="C49" s="54">
        <v>90.36</v>
      </c>
      <c r="D49" s="54">
        <v>91.34</v>
      </c>
      <c r="E49" s="54">
        <v>89.07</v>
      </c>
      <c r="F49" s="54">
        <v>2.97</v>
      </c>
      <c r="G49" s="54">
        <v>3.19</v>
      </c>
      <c r="H49" s="54">
        <v>0.53</v>
      </c>
      <c r="I49" s="54">
        <v>0.26</v>
      </c>
      <c r="J49" s="54">
        <v>0.41</v>
      </c>
      <c r="K49" s="54">
        <v>4.67</v>
      </c>
      <c r="L49" s="54">
        <v>0.38</v>
      </c>
    </row>
    <row r="50" spans="1:12" x14ac:dyDescent="0.25">
      <c r="A50" s="212"/>
      <c r="B50" s="54" t="s">
        <v>553</v>
      </c>
      <c r="C50" s="54">
        <v>90.91</v>
      </c>
      <c r="D50" s="54">
        <v>91.54</v>
      </c>
      <c r="E50" s="54">
        <v>89.57</v>
      </c>
      <c r="F50" s="54">
        <v>3.06</v>
      </c>
      <c r="G50" s="54">
        <v>2.99</v>
      </c>
      <c r="H50" s="54">
        <v>0.21</v>
      </c>
      <c r="I50" s="54">
        <v>0.25</v>
      </c>
      <c r="J50" s="54">
        <v>0.56000000000000005</v>
      </c>
      <c r="K50" s="54">
        <v>4.62</v>
      </c>
      <c r="L50" s="54">
        <v>0.38</v>
      </c>
    </row>
    <row r="51" spans="1:12" x14ac:dyDescent="0.25">
      <c r="A51" s="212"/>
      <c r="B51" s="54" t="s">
        <v>554</v>
      </c>
      <c r="C51" s="54">
        <v>91.62</v>
      </c>
      <c r="D51" s="54">
        <v>91.72</v>
      </c>
      <c r="E51" s="54">
        <v>89.48</v>
      </c>
      <c r="F51" s="54">
        <v>3.31</v>
      </c>
      <c r="G51" s="54">
        <v>3.33</v>
      </c>
      <c r="H51" s="54">
        <v>0.2</v>
      </c>
      <c r="I51" s="54">
        <v>0.27</v>
      </c>
      <c r="J51" s="54">
        <v>-0.11</v>
      </c>
      <c r="K51" s="54">
        <v>4.43</v>
      </c>
      <c r="L51" s="54">
        <v>0.36</v>
      </c>
    </row>
    <row r="52" spans="1:12" x14ac:dyDescent="0.25">
      <c r="A52" s="212"/>
      <c r="B52" s="54" t="s">
        <v>555</v>
      </c>
      <c r="C52" s="54">
        <v>92.04</v>
      </c>
      <c r="D52" s="54">
        <v>92.12</v>
      </c>
      <c r="E52" s="54">
        <v>90.05</v>
      </c>
      <c r="F52" s="54">
        <v>3.36</v>
      </c>
      <c r="G52" s="54">
        <v>3.32</v>
      </c>
      <c r="H52" s="54">
        <v>0.43</v>
      </c>
      <c r="I52" s="54">
        <v>0.27</v>
      </c>
      <c r="J52" s="54">
        <v>0.64</v>
      </c>
      <c r="K52" s="54">
        <v>5.17</v>
      </c>
      <c r="L52" s="54">
        <v>0.42</v>
      </c>
    </row>
    <row r="53" spans="1:12" x14ac:dyDescent="0.25">
      <c r="A53" s="212">
        <v>2017</v>
      </c>
      <c r="B53" s="54" t="s">
        <v>544</v>
      </c>
      <c r="C53" s="54">
        <v>93.6</v>
      </c>
      <c r="D53" s="54">
        <v>93.67</v>
      </c>
      <c r="E53" s="54">
        <v>91.82</v>
      </c>
      <c r="F53" s="54">
        <v>4.72</v>
      </c>
      <c r="G53" s="54">
        <v>4.38</v>
      </c>
      <c r="H53" s="54">
        <v>1.68</v>
      </c>
      <c r="I53" s="54">
        <v>0.36</v>
      </c>
      <c r="J53" s="54">
        <v>1.97</v>
      </c>
      <c r="K53" s="54">
        <v>7.47</v>
      </c>
      <c r="L53" s="54">
        <v>0.6</v>
      </c>
    </row>
    <row r="54" spans="1:12" x14ac:dyDescent="0.25">
      <c r="A54" s="212"/>
      <c r="B54" s="54" t="s">
        <v>545</v>
      </c>
      <c r="C54" s="54">
        <v>94.14</v>
      </c>
      <c r="D54" s="54">
        <v>94.24</v>
      </c>
      <c r="E54" s="54">
        <v>92.66</v>
      </c>
      <c r="F54" s="54">
        <v>4.8600000000000003</v>
      </c>
      <c r="G54" s="54">
        <v>4.72</v>
      </c>
      <c r="H54" s="54">
        <v>0.62</v>
      </c>
      <c r="I54" s="54">
        <v>0.39</v>
      </c>
      <c r="J54" s="54">
        <v>0.92</v>
      </c>
      <c r="K54" s="54">
        <v>7.52</v>
      </c>
      <c r="L54" s="54">
        <v>0.61</v>
      </c>
    </row>
    <row r="55" spans="1:12" x14ac:dyDescent="0.25">
      <c r="A55" s="212"/>
      <c r="B55" s="54" t="s">
        <v>546</v>
      </c>
      <c r="C55" s="54">
        <v>94.72</v>
      </c>
      <c r="D55" s="54">
        <v>94.86</v>
      </c>
      <c r="E55" s="54">
        <v>93.51</v>
      </c>
      <c r="F55" s="54">
        <v>5.35</v>
      </c>
      <c r="G55" s="54">
        <v>5.04</v>
      </c>
      <c r="H55" s="54">
        <v>0.65</v>
      </c>
      <c r="I55" s="54">
        <v>0.41</v>
      </c>
      <c r="J55" s="54">
        <v>0.92</v>
      </c>
      <c r="K55" s="54">
        <v>7.99</v>
      </c>
      <c r="L55" s="54">
        <v>0.64</v>
      </c>
    </row>
    <row r="56" spans="1:12" x14ac:dyDescent="0.25">
      <c r="A56" s="212"/>
      <c r="B56" s="54" t="s">
        <v>547</v>
      </c>
      <c r="C56" s="54">
        <v>94.84</v>
      </c>
      <c r="D56" s="54">
        <v>95.13</v>
      </c>
      <c r="E56" s="54">
        <v>94.06</v>
      </c>
      <c r="F56" s="54">
        <v>5.82</v>
      </c>
      <c r="G56" s="54">
        <v>5.13</v>
      </c>
      <c r="H56" s="54">
        <v>0.28000000000000003</v>
      </c>
      <c r="I56" s="54">
        <v>0.42</v>
      </c>
      <c r="J56" s="54">
        <v>0.59</v>
      </c>
      <c r="K56" s="54">
        <v>8.18</v>
      </c>
      <c r="L56" s="54">
        <v>0.66</v>
      </c>
    </row>
    <row r="57" spans="1:12" x14ac:dyDescent="0.25">
      <c r="A57" s="212"/>
      <c r="B57" s="54" t="s">
        <v>548</v>
      </c>
      <c r="C57" s="54">
        <v>94.73</v>
      </c>
      <c r="D57" s="54">
        <v>95.17</v>
      </c>
      <c r="E57" s="54">
        <v>94.37</v>
      </c>
      <c r="F57" s="54">
        <v>6.16</v>
      </c>
      <c r="G57" s="54">
        <v>5.1100000000000003</v>
      </c>
      <c r="H57" s="54">
        <v>0.05</v>
      </c>
      <c r="I57" s="54">
        <v>0.42</v>
      </c>
      <c r="J57" s="54">
        <v>0.33</v>
      </c>
      <c r="K57" s="54">
        <v>8.69</v>
      </c>
      <c r="L57" s="54">
        <v>0.7</v>
      </c>
    </row>
    <row r="58" spans="1:12" x14ac:dyDescent="0.25">
      <c r="A58" s="212"/>
      <c r="B58" s="54" t="s">
        <v>549</v>
      </c>
      <c r="C58" s="54">
        <v>94.96</v>
      </c>
      <c r="D58" s="54">
        <v>95.56</v>
      </c>
      <c r="E58" s="54">
        <v>94.63</v>
      </c>
      <c r="F58" s="54">
        <v>6.31</v>
      </c>
      <c r="G58" s="54">
        <v>5.53</v>
      </c>
      <c r="H58" s="54">
        <v>0.41</v>
      </c>
      <c r="I58" s="54">
        <v>0.45</v>
      </c>
      <c r="J58" s="54">
        <v>0.28000000000000003</v>
      </c>
      <c r="K58" s="54">
        <v>8.6199999999999992</v>
      </c>
      <c r="L58" s="54">
        <v>0.69</v>
      </c>
    </row>
    <row r="59" spans="1:12" x14ac:dyDescent="0.25">
      <c r="A59" s="212"/>
      <c r="B59" s="54" t="s">
        <v>550</v>
      </c>
      <c r="C59" s="54">
        <v>95.32</v>
      </c>
      <c r="D59" s="54">
        <v>95.93</v>
      </c>
      <c r="E59" s="54">
        <v>94.86</v>
      </c>
      <c r="F59" s="54">
        <v>6.44</v>
      </c>
      <c r="G59" s="54">
        <v>5.77</v>
      </c>
      <c r="H59" s="54">
        <v>0.38</v>
      </c>
      <c r="I59" s="54">
        <v>0.47</v>
      </c>
      <c r="J59" s="54">
        <v>0.24</v>
      </c>
      <c r="K59" s="54">
        <v>7.51</v>
      </c>
      <c r="L59" s="54">
        <v>0.6</v>
      </c>
    </row>
    <row r="60" spans="1:12" x14ac:dyDescent="0.25">
      <c r="A60" s="212"/>
      <c r="B60" s="54" t="s">
        <v>551</v>
      </c>
      <c r="C60" s="54">
        <v>95.79</v>
      </c>
      <c r="D60" s="54">
        <v>96.3</v>
      </c>
      <c r="E60" s="54">
        <v>94.86</v>
      </c>
      <c r="F60" s="54">
        <v>6.66</v>
      </c>
      <c r="G60" s="54">
        <v>5.98</v>
      </c>
      <c r="H60" s="54">
        <v>0.38</v>
      </c>
      <c r="I60" s="54">
        <v>0.49</v>
      </c>
      <c r="J60" s="54">
        <v>0</v>
      </c>
      <c r="K60" s="54">
        <v>6.93</v>
      </c>
      <c r="L60" s="54">
        <v>0.56000000000000005</v>
      </c>
    </row>
    <row r="61" spans="1:12" x14ac:dyDescent="0.25">
      <c r="A61" s="212"/>
      <c r="B61" s="54" t="s">
        <v>552</v>
      </c>
      <c r="C61" s="54">
        <v>96.09</v>
      </c>
      <c r="D61" s="54">
        <v>96.58</v>
      </c>
      <c r="E61" s="54">
        <v>95.16</v>
      </c>
      <c r="F61" s="54">
        <v>6.35</v>
      </c>
      <c r="G61" s="54">
        <v>5.73</v>
      </c>
      <c r="H61" s="54">
        <v>0.28999999999999998</v>
      </c>
      <c r="I61" s="54">
        <v>0.47</v>
      </c>
      <c r="J61" s="54">
        <v>0.32</v>
      </c>
      <c r="K61" s="54">
        <v>6.84</v>
      </c>
      <c r="L61" s="54">
        <v>0.55000000000000004</v>
      </c>
    </row>
    <row r="62" spans="1:12" x14ac:dyDescent="0.25">
      <c r="A62" s="212"/>
      <c r="B62" s="54" t="s">
        <v>553</v>
      </c>
      <c r="C62" s="54">
        <v>96.7</v>
      </c>
      <c r="D62" s="54">
        <v>96.77</v>
      </c>
      <c r="E62" s="54">
        <v>95.21</v>
      </c>
      <c r="F62" s="54">
        <v>6.37</v>
      </c>
      <c r="G62" s="54">
        <v>5.72</v>
      </c>
      <c r="H62" s="54">
        <v>0.19</v>
      </c>
      <c r="I62" s="54">
        <v>0.46</v>
      </c>
      <c r="J62" s="54">
        <v>0.06</v>
      </c>
      <c r="K62" s="54">
        <v>6.3</v>
      </c>
      <c r="L62" s="54">
        <v>0.51</v>
      </c>
    </row>
    <row r="63" spans="1:12" x14ac:dyDescent="0.25">
      <c r="A63" s="212"/>
      <c r="B63" s="54" t="s">
        <v>554</v>
      </c>
      <c r="C63" s="54">
        <v>97.7</v>
      </c>
      <c r="D63" s="54">
        <v>97.2</v>
      </c>
      <c r="E63" s="54">
        <v>95.64</v>
      </c>
      <c r="F63" s="54">
        <v>6.63</v>
      </c>
      <c r="G63" s="54">
        <v>5.98</v>
      </c>
      <c r="H63" s="54">
        <v>0.45</v>
      </c>
      <c r="I63" s="54">
        <v>0.49</v>
      </c>
      <c r="J63" s="54">
        <v>0.45</v>
      </c>
      <c r="K63" s="54">
        <v>6.89</v>
      </c>
      <c r="L63" s="54">
        <v>0.56000000000000005</v>
      </c>
    </row>
    <row r="64" spans="1:12" x14ac:dyDescent="0.25">
      <c r="A64" s="212"/>
      <c r="B64" s="54" t="s">
        <v>555</v>
      </c>
      <c r="C64" s="54">
        <v>98.27</v>
      </c>
      <c r="D64" s="54">
        <v>97.79</v>
      </c>
      <c r="E64" s="54">
        <v>96.4</v>
      </c>
      <c r="F64" s="54">
        <v>6.77</v>
      </c>
      <c r="G64" s="54">
        <v>6.15</v>
      </c>
      <c r="H64" s="54">
        <v>0.6</v>
      </c>
      <c r="I64" s="54">
        <v>0.5</v>
      </c>
      <c r="J64" s="54">
        <v>0.79</v>
      </c>
      <c r="K64" s="54">
        <v>7.05</v>
      </c>
      <c r="L64" s="54">
        <v>0.56999999999999995</v>
      </c>
    </row>
    <row r="65" spans="1:12" x14ac:dyDescent="0.25">
      <c r="A65" s="212">
        <v>2018</v>
      </c>
      <c r="B65" s="54" t="s">
        <v>544</v>
      </c>
      <c r="C65" s="54">
        <v>98.79</v>
      </c>
      <c r="D65" s="54">
        <v>98.14</v>
      </c>
      <c r="E65" s="54">
        <v>97.51</v>
      </c>
      <c r="F65" s="54">
        <v>5.55</v>
      </c>
      <c r="G65" s="54">
        <v>4.78</v>
      </c>
      <c r="H65" s="54">
        <v>0.36</v>
      </c>
      <c r="I65" s="54">
        <v>0.39</v>
      </c>
      <c r="J65" s="54">
        <v>1.1599999999999999</v>
      </c>
      <c r="K65" s="54">
        <v>6.2</v>
      </c>
      <c r="L65" s="54">
        <v>0.5</v>
      </c>
    </row>
    <row r="66" spans="1:12" x14ac:dyDescent="0.25">
      <c r="A66" s="212"/>
      <c r="B66" s="54" t="s">
        <v>545</v>
      </c>
      <c r="C66" s="54">
        <v>99.17</v>
      </c>
      <c r="D66" s="54">
        <v>98.5</v>
      </c>
      <c r="E66" s="54">
        <v>98.91</v>
      </c>
      <c r="F66" s="54">
        <v>5.34</v>
      </c>
      <c r="G66" s="54">
        <v>4.5199999999999996</v>
      </c>
      <c r="H66" s="54">
        <v>0.37</v>
      </c>
      <c r="I66" s="54">
        <v>0.37</v>
      </c>
      <c r="J66" s="54">
        <v>1.43</v>
      </c>
      <c r="K66" s="54">
        <v>6.74</v>
      </c>
      <c r="L66" s="54">
        <v>0.54</v>
      </c>
    </row>
    <row r="67" spans="1:12" x14ac:dyDescent="0.25">
      <c r="A67" s="212"/>
      <c r="B67" s="54" t="s">
        <v>546</v>
      </c>
      <c r="C67" s="54">
        <v>99.49</v>
      </c>
      <c r="D67" s="54">
        <v>98.87</v>
      </c>
      <c r="E67" s="54">
        <v>99.15</v>
      </c>
      <c r="F67" s="54">
        <v>5.04</v>
      </c>
      <c r="G67" s="54">
        <v>4.2300000000000004</v>
      </c>
      <c r="H67" s="54">
        <v>0.37</v>
      </c>
      <c r="I67" s="54">
        <v>0.35</v>
      </c>
      <c r="J67" s="54">
        <v>0.25</v>
      </c>
      <c r="K67" s="54">
        <v>6.03</v>
      </c>
      <c r="L67" s="54">
        <v>0.49</v>
      </c>
    </row>
    <row r="68" spans="1:12" x14ac:dyDescent="0.25">
      <c r="A68" s="212"/>
      <c r="B68" s="54" t="s">
        <v>547</v>
      </c>
      <c r="C68" s="54">
        <v>99.15</v>
      </c>
      <c r="D68" s="54">
        <v>98.77</v>
      </c>
      <c r="E68" s="54">
        <v>99.34</v>
      </c>
      <c r="F68" s="54">
        <v>4.55</v>
      </c>
      <c r="G68" s="54">
        <v>3.83</v>
      </c>
      <c r="H68" s="54">
        <v>-0.11</v>
      </c>
      <c r="I68" s="54">
        <v>0.31</v>
      </c>
      <c r="J68" s="54">
        <v>0.19</v>
      </c>
      <c r="K68" s="54">
        <v>5.61</v>
      </c>
      <c r="L68" s="54">
        <v>0.46</v>
      </c>
    </row>
    <row r="69" spans="1:12" x14ac:dyDescent="0.25">
      <c r="A69" s="212"/>
      <c r="B69" s="54" t="s">
        <v>548</v>
      </c>
      <c r="C69" s="54">
        <v>98.99</v>
      </c>
      <c r="D69" s="54">
        <v>99.2</v>
      </c>
      <c r="E69" s="54">
        <v>99.24</v>
      </c>
      <c r="F69" s="54">
        <v>4.51</v>
      </c>
      <c r="G69" s="54">
        <v>4.2300000000000004</v>
      </c>
      <c r="H69" s="54">
        <v>0.44</v>
      </c>
      <c r="I69" s="54">
        <v>0.35</v>
      </c>
      <c r="J69" s="54">
        <v>-0.09</v>
      </c>
      <c r="K69" s="54">
        <v>5.16</v>
      </c>
      <c r="L69" s="54">
        <v>0.42</v>
      </c>
    </row>
    <row r="70" spans="1:12" x14ac:dyDescent="0.25">
      <c r="A70" s="212"/>
      <c r="B70" s="54" t="s">
        <v>549</v>
      </c>
      <c r="C70" s="54">
        <v>99.38</v>
      </c>
      <c r="D70" s="54">
        <v>99.56</v>
      </c>
      <c r="E70" s="54">
        <v>99.39</v>
      </c>
      <c r="F70" s="54">
        <v>4.6500000000000004</v>
      </c>
      <c r="G70" s="54">
        <v>4.18</v>
      </c>
      <c r="H70" s="54">
        <v>0.36</v>
      </c>
      <c r="I70" s="54">
        <v>0.34</v>
      </c>
      <c r="J70" s="54">
        <v>0.14000000000000001</v>
      </c>
      <c r="K70" s="54">
        <v>5.0199999999999996</v>
      </c>
      <c r="L70" s="54">
        <v>0.41</v>
      </c>
    </row>
    <row r="71" spans="1:12" x14ac:dyDescent="0.25">
      <c r="A71" s="212"/>
      <c r="B71" s="54" t="s">
        <v>550</v>
      </c>
      <c r="C71" s="54">
        <v>99.91</v>
      </c>
      <c r="D71" s="54">
        <v>99.97</v>
      </c>
      <c r="E71" s="54">
        <v>99.97</v>
      </c>
      <c r="F71" s="54">
        <v>4.8099999999999996</v>
      </c>
      <c r="G71" s="54">
        <v>4.22</v>
      </c>
      <c r="H71" s="54">
        <v>0.42</v>
      </c>
      <c r="I71" s="54">
        <v>0.34</v>
      </c>
      <c r="J71" s="54">
        <v>0.59</v>
      </c>
      <c r="K71" s="54">
        <v>5.39</v>
      </c>
      <c r="L71" s="54">
        <v>0.44</v>
      </c>
    </row>
    <row r="72" spans="1:12" x14ac:dyDescent="0.25">
      <c r="A72" s="212"/>
      <c r="B72" s="54" t="s">
        <v>551</v>
      </c>
      <c r="C72" s="54">
        <v>100.49</v>
      </c>
      <c r="D72" s="54">
        <v>100.45</v>
      </c>
      <c r="E72" s="54">
        <v>100.4</v>
      </c>
      <c r="F72" s="54">
        <v>4.9000000000000004</v>
      </c>
      <c r="G72" s="54">
        <v>4.3099999999999996</v>
      </c>
      <c r="H72" s="54">
        <v>0.48</v>
      </c>
      <c r="I72" s="54">
        <v>0.35</v>
      </c>
      <c r="J72" s="54">
        <v>0.43</v>
      </c>
      <c r="K72" s="54">
        <v>5.85</v>
      </c>
      <c r="L72" s="54">
        <v>0.47</v>
      </c>
    </row>
    <row r="73" spans="1:12" x14ac:dyDescent="0.25">
      <c r="A73" s="212"/>
      <c r="B73" s="54" t="s">
        <v>552</v>
      </c>
      <c r="C73" s="54">
        <v>100.92</v>
      </c>
      <c r="D73" s="54">
        <v>101.09</v>
      </c>
      <c r="E73" s="54">
        <v>100.75</v>
      </c>
      <c r="F73" s="54">
        <v>5.0199999999999996</v>
      </c>
      <c r="G73" s="54">
        <v>4.67</v>
      </c>
      <c r="H73" s="54">
        <v>0.64</v>
      </c>
      <c r="I73" s="54">
        <v>0.38</v>
      </c>
      <c r="J73" s="54">
        <v>0.35</v>
      </c>
      <c r="K73" s="54">
        <v>5.88</v>
      </c>
      <c r="L73" s="54">
        <v>0.48</v>
      </c>
    </row>
    <row r="74" spans="1:12" x14ac:dyDescent="0.25">
      <c r="A74" s="212"/>
      <c r="B74" s="54" t="s">
        <v>553</v>
      </c>
      <c r="C74" s="54">
        <v>101.44</v>
      </c>
      <c r="D74" s="54">
        <v>101.29</v>
      </c>
      <c r="E74" s="54">
        <v>101.02</v>
      </c>
      <c r="F74" s="54">
        <v>4.9000000000000004</v>
      </c>
      <c r="G74" s="54">
        <v>4.68</v>
      </c>
      <c r="H74" s="54">
        <v>0.2</v>
      </c>
      <c r="I74" s="54">
        <v>0.38</v>
      </c>
      <c r="J74" s="54">
        <v>0.27</v>
      </c>
      <c r="K74" s="54">
        <v>6.1</v>
      </c>
      <c r="L74" s="54">
        <v>0.49</v>
      </c>
    </row>
    <row r="75" spans="1:12" x14ac:dyDescent="0.25">
      <c r="A75" s="212"/>
      <c r="B75" s="54" t="s">
        <v>554</v>
      </c>
      <c r="C75" s="54">
        <v>102.3</v>
      </c>
      <c r="D75" s="54">
        <v>101.62</v>
      </c>
      <c r="E75" s="54">
        <v>101.45</v>
      </c>
      <c r="F75" s="54">
        <v>4.72</v>
      </c>
      <c r="G75" s="54">
        <v>4.54</v>
      </c>
      <c r="H75" s="54">
        <v>0.32</v>
      </c>
      <c r="I75" s="54">
        <v>0.37</v>
      </c>
      <c r="J75" s="54">
        <v>0.42</v>
      </c>
      <c r="K75" s="54">
        <v>6.08</v>
      </c>
      <c r="L75" s="54">
        <v>0.49</v>
      </c>
    </row>
    <row r="76" spans="1:12" x14ac:dyDescent="0.25">
      <c r="A76" s="212"/>
      <c r="B76" s="54" t="s">
        <v>555</v>
      </c>
      <c r="C76" s="54">
        <v>103.02</v>
      </c>
      <c r="D76" s="54">
        <v>102.07</v>
      </c>
      <c r="E76" s="54">
        <v>102.48</v>
      </c>
      <c r="F76" s="54">
        <v>4.83</v>
      </c>
      <c r="G76" s="54">
        <v>4.38</v>
      </c>
      <c r="H76" s="54">
        <v>0.44</v>
      </c>
      <c r="I76" s="54">
        <v>0.36</v>
      </c>
      <c r="J76" s="54">
        <v>1.02</v>
      </c>
      <c r="K76" s="54">
        <v>6.31</v>
      </c>
      <c r="L76" s="54">
        <v>0.51</v>
      </c>
    </row>
    <row r="77" spans="1:12" x14ac:dyDescent="0.25">
      <c r="A77" s="212">
        <v>2019</v>
      </c>
      <c r="B77" s="54" t="s">
        <v>544</v>
      </c>
      <c r="C77" s="54">
        <v>103.11</v>
      </c>
      <c r="D77" s="54">
        <v>102.08</v>
      </c>
      <c r="E77" s="54">
        <v>102.5</v>
      </c>
      <c r="F77" s="54">
        <v>4.37</v>
      </c>
      <c r="G77" s="54">
        <v>4.01</v>
      </c>
      <c r="H77" s="54">
        <v>0</v>
      </c>
      <c r="I77" s="54">
        <v>0.33</v>
      </c>
      <c r="J77" s="54">
        <v>0.02</v>
      </c>
      <c r="K77" s="54">
        <v>5.12</v>
      </c>
      <c r="L77" s="54">
        <v>0.42</v>
      </c>
    </row>
    <row r="78" spans="1:12" x14ac:dyDescent="0.25">
      <c r="A78" s="212"/>
      <c r="B78" s="54" t="s">
        <v>545</v>
      </c>
      <c r="C78" s="54">
        <v>103.08</v>
      </c>
      <c r="D78" s="54">
        <v>102.47</v>
      </c>
      <c r="E78" s="54">
        <v>102.6</v>
      </c>
      <c r="F78" s="54">
        <v>3.94</v>
      </c>
      <c r="G78" s="54">
        <v>4.0199999999999996</v>
      </c>
      <c r="H78" s="54">
        <v>0.38</v>
      </c>
      <c r="I78" s="54">
        <v>0.33</v>
      </c>
      <c r="J78" s="54">
        <v>0.1</v>
      </c>
      <c r="K78" s="54">
        <v>3.74</v>
      </c>
      <c r="L78" s="54">
        <v>0.31</v>
      </c>
    </row>
    <row r="79" spans="1:12" x14ac:dyDescent="0.25">
      <c r="A79" s="212"/>
      <c r="B79" s="54" t="s">
        <v>546</v>
      </c>
      <c r="C79" s="54">
        <v>103.48</v>
      </c>
      <c r="D79" s="54">
        <v>103.28</v>
      </c>
      <c r="E79" s="54">
        <v>103.16</v>
      </c>
      <c r="F79" s="54">
        <v>4</v>
      </c>
      <c r="G79" s="54">
        <v>4.45</v>
      </c>
      <c r="H79" s="54">
        <v>0.79</v>
      </c>
      <c r="I79" s="54">
        <v>0.36</v>
      </c>
      <c r="J79" s="54">
        <v>0.54</v>
      </c>
      <c r="K79" s="54">
        <v>4.04</v>
      </c>
      <c r="L79" s="54">
        <v>0.33</v>
      </c>
    </row>
  </sheetData>
  <mergeCells count="7">
    <mergeCell ref="A77:A79"/>
    <mergeCell ref="A5:A16"/>
    <mergeCell ref="A17:A28"/>
    <mergeCell ref="A29:A40"/>
    <mergeCell ref="A41:A52"/>
    <mergeCell ref="A53:A64"/>
    <mergeCell ref="A65:A76"/>
  </mergeCell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dimension ref="A1:E64"/>
  <sheetViews>
    <sheetView workbookViewId="0">
      <selection activeCell="B2" sqref="B2"/>
    </sheetView>
  </sheetViews>
  <sheetFormatPr baseColWidth="10" defaultColWidth="9.140625" defaultRowHeight="15" x14ac:dyDescent="0.25"/>
  <cols>
    <col min="1" max="1" width="24.5703125" style="54" bestFit="1" customWidth="1"/>
    <col min="2" max="2" width="20.85546875" style="54" customWidth="1"/>
    <col min="3" max="3" width="17.5703125" style="54" bestFit="1" customWidth="1"/>
    <col min="4" max="4" width="18.42578125" style="54" bestFit="1" customWidth="1"/>
    <col min="5" max="16384" width="9.140625" style="54"/>
  </cols>
  <sheetData>
    <row r="1" spans="1:5" x14ac:dyDescent="0.25">
      <c r="A1" s="54" t="s">
        <v>556</v>
      </c>
    </row>
    <row r="2" spans="1:5" x14ac:dyDescent="0.25">
      <c r="A2" s="54" t="s">
        <v>534</v>
      </c>
      <c r="C2" s="54" t="s">
        <v>370</v>
      </c>
      <c r="D2" s="54" t="s">
        <v>370</v>
      </c>
    </row>
    <row r="3" spans="1:5" x14ac:dyDescent="0.25">
      <c r="C3" s="54" t="s">
        <v>370</v>
      </c>
      <c r="D3" s="54" t="s">
        <v>370</v>
      </c>
    </row>
    <row r="4" spans="1:5" x14ac:dyDescent="0.25">
      <c r="B4" s="54" t="s">
        <v>557</v>
      </c>
      <c r="C4" s="54" t="s">
        <v>558</v>
      </c>
      <c r="D4" s="54" t="s">
        <v>559</v>
      </c>
    </row>
    <row r="5" spans="1:5" x14ac:dyDescent="0.25">
      <c r="A5" s="54" t="s">
        <v>560</v>
      </c>
      <c r="B5" s="54" t="s">
        <v>561</v>
      </c>
      <c r="C5" s="54" t="s">
        <v>562</v>
      </c>
      <c r="D5" s="56">
        <v>-0.08</v>
      </c>
      <c r="E5" s="54">
        <f>_xlfn.RANK.EQ(D5,$D$5:$D$50,1)</f>
        <v>1</v>
      </c>
    </row>
    <row r="6" spans="1:5" x14ac:dyDescent="0.25">
      <c r="A6" s="54" t="s">
        <v>563</v>
      </c>
      <c r="B6" s="54" t="s">
        <v>564</v>
      </c>
      <c r="C6" s="54" t="s">
        <v>565</v>
      </c>
      <c r="D6" s="56">
        <v>0.22</v>
      </c>
      <c r="E6" s="54">
        <f t="shared" ref="E6:E59" si="0">_xlfn.RANK.EQ(D6,$D$5:$D$50,1)</f>
        <v>2</v>
      </c>
    </row>
    <row r="7" spans="1:5" x14ac:dyDescent="0.25">
      <c r="A7" s="54" t="s">
        <v>566</v>
      </c>
      <c r="B7" s="54" t="s">
        <v>567</v>
      </c>
      <c r="C7" s="54" t="s">
        <v>568</v>
      </c>
      <c r="D7" s="56">
        <v>0.68</v>
      </c>
      <c r="E7" s="54">
        <f t="shared" si="0"/>
        <v>3</v>
      </c>
    </row>
    <row r="8" spans="1:5" x14ac:dyDescent="0.25">
      <c r="A8" s="54" t="s">
        <v>569</v>
      </c>
      <c r="B8" s="54" t="s">
        <v>570</v>
      </c>
      <c r="C8" s="54" t="s">
        <v>571</v>
      </c>
      <c r="D8" s="56">
        <v>1.17</v>
      </c>
      <c r="E8" s="54">
        <f t="shared" si="0"/>
        <v>4</v>
      </c>
    </row>
    <row r="9" spans="1:5" x14ac:dyDescent="0.25">
      <c r="A9" s="54" t="s">
        <v>572</v>
      </c>
      <c r="B9" s="54" t="s">
        <v>573</v>
      </c>
      <c r="C9" s="54" t="s">
        <v>574</v>
      </c>
      <c r="D9" s="56">
        <v>2.11</v>
      </c>
      <c r="E9" s="54">
        <f t="shared" si="0"/>
        <v>5</v>
      </c>
    </row>
    <row r="10" spans="1:5" x14ac:dyDescent="0.25">
      <c r="A10" s="54" t="s">
        <v>575</v>
      </c>
      <c r="B10" s="54" t="s">
        <v>576</v>
      </c>
      <c r="C10" s="54" t="s">
        <v>577</v>
      </c>
      <c r="D10" s="56">
        <v>3.05</v>
      </c>
      <c r="E10" s="54">
        <f t="shared" si="0"/>
        <v>6</v>
      </c>
    </row>
    <row r="11" spans="1:5" x14ac:dyDescent="0.25">
      <c r="A11" s="54" t="s">
        <v>578</v>
      </c>
      <c r="B11" s="54" t="s">
        <v>579</v>
      </c>
      <c r="C11" s="54" t="s">
        <v>580</v>
      </c>
      <c r="D11" s="56">
        <v>3.11</v>
      </c>
      <c r="E11" s="54">
        <f t="shared" si="0"/>
        <v>7</v>
      </c>
    </row>
    <row r="12" spans="1:5" x14ac:dyDescent="0.25">
      <c r="A12" s="54" t="s">
        <v>581</v>
      </c>
      <c r="B12" s="54" t="s">
        <v>582</v>
      </c>
      <c r="C12" s="54" t="s">
        <v>583</v>
      </c>
      <c r="D12" s="56">
        <v>3.32</v>
      </c>
      <c r="E12" s="54">
        <f t="shared" si="0"/>
        <v>8</v>
      </c>
    </row>
    <row r="13" spans="1:5" x14ac:dyDescent="0.25">
      <c r="A13" s="54" t="s">
        <v>584</v>
      </c>
      <c r="B13" s="54" t="s">
        <v>585</v>
      </c>
      <c r="C13" s="54" t="s">
        <v>586</v>
      </c>
      <c r="D13" s="56">
        <v>3.33</v>
      </c>
      <c r="E13" s="54">
        <f t="shared" si="0"/>
        <v>9</v>
      </c>
    </row>
    <row r="14" spans="1:5" x14ac:dyDescent="0.25">
      <c r="A14" s="54" t="s">
        <v>587</v>
      </c>
      <c r="B14" s="54" t="s">
        <v>588</v>
      </c>
      <c r="C14" s="54" t="s">
        <v>589</v>
      </c>
      <c r="D14" s="56">
        <v>3.49</v>
      </c>
      <c r="E14" s="54">
        <f t="shared" si="0"/>
        <v>10</v>
      </c>
    </row>
    <row r="15" spans="1:5" x14ac:dyDescent="0.25">
      <c r="A15" s="54" t="s">
        <v>590</v>
      </c>
      <c r="B15" s="54" t="s">
        <v>591</v>
      </c>
      <c r="C15" s="54" t="s">
        <v>592</v>
      </c>
      <c r="D15" s="56">
        <v>3.6</v>
      </c>
      <c r="E15" s="54">
        <f t="shared" si="0"/>
        <v>11</v>
      </c>
    </row>
    <row r="16" spans="1:5" x14ac:dyDescent="0.25">
      <c r="A16" s="54" t="s">
        <v>593</v>
      </c>
      <c r="B16" s="54" t="s">
        <v>594</v>
      </c>
      <c r="C16" s="54" t="s">
        <v>595</v>
      </c>
      <c r="D16" s="56">
        <v>3.7</v>
      </c>
      <c r="E16" s="54">
        <f t="shared" si="0"/>
        <v>12</v>
      </c>
    </row>
    <row r="17" spans="1:5" x14ac:dyDescent="0.25">
      <c r="A17" s="54" t="s">
        <v>596</v>
      </c>
      <c r="B17" s="54" t="s">
        <v>597</v>
      </c>
      <c r="C17" s="54" t="s">
        <v>598</v>
      </c>
      <c r="D17" s="56">
        <v>3.79</v>
      </c>
      <c r="E17" s="54">
        <f t="shared" si="0"/>
        <v>13</v>
      </c>
    </row>
    <row r="18" spans="1:5" x14ac:dyDescent="0.25">
      <c r="A18" s="54" t="s">
        <v>599</v>
      </c>
      <c r="B18" s="54" t="s">
        <v>600</v>
      </c>
      <c r="C18" s="54" t="s">
        <v>601</v>
      </c>
      <c r="D18" s="56">
        <v>3.89</v>
      </c>
      <c r="E18" s="54">
        <f t="shared" si="0"/>
        <v>14</v>
      </c>
    </row>
    <row r="19" spans="1:5" x14ac:dyDescent="0.25">
      <c r="A19" s="54" t="s">
        <v>602</v>
      </c>
      <c r="B19" s="54" t="s">
        <v>595</v>
      </c>
      <c r="C19" s="54" t="s">
        <v>603</v>
      </c>
      <c r="D19" s="56">
        <v>3.97</v>
      </c>
      <c r="E19" s="54">
        <f t="shared" si="0"/>
        <v>15</v>
      </c>
    </row>
    <row r="20" spans="1:5" x14ac:dyDescent="0.25">
      <c r="A20" s="54" t="s">
        <v>604</v>
      </c>
      <c r="B20" s="54" t="s">
        <v>605</v>
      </c>
      <c r="C20" s="54" t="s">
        <v>582</v>
      </c>
      <c r="D20" s="56">
        <v>4</v>
      </c>
      <c r="E20" s="54">
        <f t="shared" si="0"/>
        <v>16</v>
      </c>
    </row>
    <row r="21" spans="1:5" x14ac:dyDescent="0.25">
      <c r="A21" s="57" t="s">
        <v>606</v>
      </c>
      <c r="B21" s="57" t="s">
        <v>607</v>
      </c>
      <c r="C21" s="57" t="s">
        <v>608</v>
      </c>
      <c r="D21" s="58">
        <v>4.04</v>
      </c>
      <c r="E21" s="57">
        <f t="shared" si="0"/>
        <v>17</v>
      </c>
    </row>
    <row r="22" spans="1:5" x14ac:dyDescent="0.25">
      <c r="A22" s="54" t="s">
        <v>609</v>
      </c>
      <c r="B22" s="54" t="s">
        <v>610</v>
      </c>
      <c r="C22" s="54" t="s">
        <v>611</v>
      </c>
      <c r="D22" s="56">
        <v>4.08</v>
      </c>
      <c r="E22" s="54">
        <f t="shared" si="0"/>
        <v>18</v>
      </c>
    </row>
    <row r="23" spans="1:5" x14ac:dyDescent="0.25">
      <c r="A23" s="54" t="s">
        <v>612</v>
      </c>
      <c r="B23" s="54" t="s">
        <v>613</v>
      </c>
      <c r="C23" s="54" t="s">
        <v>614</v>
      </c>
      <c r="D23" s="56">
        <v>4.18</v>
      </c>
      <c r="E23" s="54">
        <f t="shared" si="0"/>
        <v>19</v>
      </c>
    </row>
    <row r="24" spans="1:5" x14ac:dyDescent="0.25">
      <c r="A24" s="54" t="s">
        <v>63</v>
      </c>
      <c r="B24" s="54" t="s">
        <v>615</v>
      </c>
      <c r="C24" s="54" t="s">
        <v>610</v>
      </c>
      <c r="D24" s="56">
        <v>4.1900000000000004</v>
      </c>
      <c r="E24" s="54">
        <f t="shared" si="0"/>
        <v>20</v>
      </c>
    </row>
    <row r="25" spans="1:5" x14ac:dyDescent="0.25">
      <c r="A25" s="54" t="s">
        <v>616</v>
      </c>
      <c r="B25" s="54" t="s">
        <v>617</v>
      </c>
      <c r="C25" s="54" t="s">
        <v>567</v>
      </c>
      <c r="D25" s="56">
        <v>4.24</v>
      </c>
      <c r="E25" s="54">
        <f t="shared" si="0"/>
        <v>21</v>
      </c>
    </row>
    <row r="26" spans="1:5" x14ac:dyDescent="0.25">
      <c r="A26" s="54" t="s">
        <v>618</v>
      </c>
      <c r="B26" s="54" t="s">
        <v>619</v>
      </c>
      <c r="C26" s="54" t="s">
        <v>620</v>
      </c>
      <c r="D26" s="56">
        <v>4.26</v>
      </c>
      <c r="E26" s="54">
        <f t="shared" si="0"/>
        <v>22</v>
      </c>
    </row>
    <row r="27" spans="1:5" x14ac:dyDescent="0.25">
      <c r="A27" s="54" t="s">
        <v>621</v>
      </c>
      <c r="B27" s="54" t="s">
        <v>622</v>
      </c>
      <c r="C27" s="54" t="s">
        <v>623</v>
      </c>
      <c r="D27" s="56">
        <v>4.26</v>
      </c>
      <c r="E27" s="54">
        <f t="shared" si="0"/>
        <v>22</v>
      </c>
    </row>
    <row r="28" spans="1:5" x14ac:dyDescent="0.25">
      <c r="A28" s="54" t="s">
        <v>624</v>
      </c>
      <c r="B28" s="54" t="s">
        <v>576</v>
      </c>
      <c r="C28" s="54" t="s">
        <v>625</v>
      </c>
      <c r="D28" s="56">
        <v>4.2699999999999996</v>
      </c>
      <c r="E28" s="54">
        <f t="shared" si="0"/>
        <v>24</v>
      </c>
    </row>
    <row r="29" spans="1:5" x14ac:dyDescent="0.25">
      <c r="A29" s="54" t="s">
        <v>626</v>
      </c>
      <c r="B29" s="54" t="s">
        <v>627</v>
      </c>
      <c r="C29" s="54" t="s">
        <v>628</v>
      </c>
      <c r="D29" s="56">
        <v>4.28</v>
      </c>
      <c r="E29" s="54">
        <f t="shared" si="0"/>
        <v>25</v>
      </c>
    </row>
    <row r="30" spans="1:5" x14ac:dyDescent="0.25">
      <c r="A30" s="54" t="s">
        <v>629</v>
      </c>
      <c r="B30" s="54" t="s">
        <v>600</v>
      </c>
      <c r="C30" s="54" t="s">
        <v>630</v>
      </c>
      <c r="D30" s="56">
        <v>4.3</v>
      </c>
      <c r="E30" s="54">
        <f t="shared" si="0"/>
        <v>26</v>
      </c>
    </row>
    <row r="31" spans="1:5" x14ac:dyDescent="0.25">
      <c r="A31" s="54" t="s">
        <v>631</v>
      </c>
      <c r="B31" s="54" t="s">
        <v>632</v>
      </c>
      <c r="C31" s="54" t="s">
        <v>633</v>
      </c>
      <c r="D31" s="56">
        <v>4.34</v>
      </c>
      <c r="E31" s="54">
        <f t="shared" si="0"/>
        <v>27</v>
      </c>
    </row>
    <row r="32" spans="1:5" x14ac:dyDescent="0.25">
      <c r="A32" s="54" t="s">
        <v>634</v>
      </c>
      <c r="B32" s="54" t="s">
        <v>635</v>
      </c>
      <c r="C32" s="54" t="s">
        <v>636</v>
      </c>
      <c r="D32" s="56">
        <v>4.38</v>
      </c>
      <c r="E32" s="54">
        <f t="shared" si="0"/>
        <v>28</v>
      </c>
    </row>
    <row r="33" spans="1:5" x14ac:dyDescent="0.25">
      <c r="A33" s="54" t="s">
        <v>637</v>
      </c>
      <c r="B33" s="54" t="s">
        <v>638</v>
      </c>
      <c r="C33" s="54" t="s">
        <v>639</v>
      </c>
      <c r="D33" s="56">
        <v>4.43</v>
      </c>
      <c r="E33" s="54">
        <f t="shared" si="0"/>
        <v>29</v>
      </c>
    </row>
    <row r="34" spans="1:5" x14ac:dyDescent="0.25">
      <c r="A34" s="54" t="s">
        <v>640</v>
      </c>
      <c r="B34" s="54" t="s">
        <v>635</v>
      </c>
      <c r="C34" s="54" t="s">
        <v>641</v>
      </c>
      <c r="D34" s="56">
        <v>4.4400000000000004</v>
      </c>
      <c r="E34" s="54">
        <f t="shared" si="0"/>
        <v>30</v>
      </c>
    </row>
    <row r="35" spans="1:5" x14ac:dyDescent="0.25">
      <c r="A35" s="57" t="s">
        <v>642</v>
      </c>
      <c r="B35" s="57" t="s">
        <v>643</v>
      </c>
      <c r="C35" s="57" t="s">
        <v>644</v>
      </c>
      <c r="D35" s="58">
        <v>4.45</v>
      </c>
      <c r="E35" s="57">
        <f t="shared" si="0"/>
        <v>31</v>
      </c>
    </row>
    <row r="36" spans="1:5" x14ac:dyDescent="0.25">
      <c r="A36" s="54" t="s">
        <v>645</v>
      </c>
      <c r="B36" s="54" t="s">
        <v>589</v>
      </c>
      <c r="C36" s="54" t="s">
        <v>646</v>
      </c>
      <c r="D36" s="56">
        <v>4.58</v>
      </c>
      <c r="E36" s="54">
        <f t="shared" si="0"/>
        <v>32</v>
      </c>
    </row>
    <row r="37" spans="1:5" x14ac:dyDescent="0.25">
      <c r="A37" s="54" t="s">
        <v>647</v>
      </c>
      <c r="B37" s="54" t="s">
        <v>648</v>
      </c>
      <c r="C37" s="54" t="s">
        <v>649</v>
      </c>
      <c r="D37" s="56">
        <v>4.62</v>
      </c>
      <c r="E37" s="54">
        <f t="shared" si="0"/>
        <v>33</v>
      </c>
    </row>
    <row r="38" spans="1:5" x14ac:dyDescent="0.25">
      <c r="A38" s="54" t="s">
        <v>650</v>
      </c>
      <c r="B38" s="54" t="s">
        <v>592</v>
      </c>
      <c r="C38" s="54" t="s">
        <v>651</v>
      </c>
      <c r="D38" s="56">
        <v>4.62</v>
      </c>
      <c r="E38" s="54">
        <f t="shared" si="0"/>
        <v>33</v>
      </c>
    </row>
    <row r="39" spans="1:5" x14ac:dyDescent="0.25">
      <c r="A39" s="54" t="s">
        <v>652</v>
      </c>
      <c r="B39" s="54" t="s">
        <v>632</v>
      </c>
      <c r="C39" s="54" t="s">
        <v>571</v>
      </c>
      <c r="D39" s="56">
        <v>4.6399999999999997</v>
      </c>
      <c r="E39" s="54">
        <f t="shared" si="0"/>
        <v>35</v>
      </c>
    </row>
    <row r="40" spans="1:5" x14ac:dyDescent="0.25">
      <c r="A40" s="54" t="s">
        <v>653</v>
      </c>
      <c r="B40" s="54" t="s">
        <v>654</v>
      </c>
      <c r="C40" s="54" t="s">
        <v>655</v>
      </c>
      <c r="D40" s="56">
        <v>4.6500000000000004</v>
      </c>
      <c r="E40" s="54">
        <f t="shared" si="0"/>
        <v>36</v>
      </c>
    </row>
    <row r="41" spans="1:5" x14ac:dyDescent="0.25">
      <c r="A41" s="54" t="s">
        <v>656</v>
      </c>
      <c r="B41" s="54" t="s">
        <v>657</v>
      </c>
      <c r="C41" s="54" t="s">
        <v>592</v>
      </c>
      <c r="D41" s="56">
        <v>4.71</v>
      </c>
      <c r="E41" s="54">
        <f t="shared" si="0"/>
        <v>37</v>
      </c>
    </row>
    <row r="42" spans="1:5" x14ac:dyDescent="0.25">
      <c r="A42" s="54" t="s">
        <v>658</v>
      </c>
      <c r="B42" s="54" t="s">
        <v>659</v>
      </c>
      <c r="C42" s="54" t="s">
        <v>660</v>
      </c>
      <c r="D42" s="56">
        <v>4.76</v>
      </c>
      <c r="E42" s="54">
        <f t="shared" si="0"/>
        <v>38</v>
      </c>
    </row>
    <row r="43" spans="1:5" x14ac:dyDescent="0.25">
      <c r="A43" s="54" t="s">
        <v>661</v>
      </c>
      <c r="B43" s="54" t="s">
        <v>617</v>
      </c>
      <c r="C43" s="54" t="s">
        <v>662</v>
      </c>
      <c r="D43" s="56">
        <v>4.76</v>
      </c>
      <c r="E43" s="54">
        <f t="shared" si="0"/>
        <v>38</v>
      </c>
    </row>
    <row r="44" spans="1:5" x14ac:dyDescent="0.25">
      <c r="A44" s="54" t="s">
        <v>663</v>
      </c>
      <c r="B44" s="54" t="s">
        <v>664</v>
      </c>
      <c r="C44" s="54" t="s">
        <v>665</v>
      </c>
      <c r="D44" s="56">
        <v>4.82</v>
      </c>
      <c r="E44" s="54">
        <f t="shared" si="0"/>
        <v>40</v>
      </c>
    </row>
    <row r="45" spans="1:5" x14ac:dyDescent="0.25">
      <c r="A45" s="54" t="s">
        <v>666</v>
      </c>
      <c r="B45" s="54" t="s">
        <v>589</v>
      </c>
      <c r="C45" s="54" t="s">
        <v>667</v>
      </c>
      <c r="D45" s="56">
        <v>4.8600000000000003</v>
      </c>
      <c r="E45" s="54">
        <f t="shared" si="0"/>
        <v>41</v>
      </c>
    </row>
    <row r="46" spans="1:5" x14ac:dyDescent="0.25">
      <c r="A46" s="54" t="s">
        <v>668</v>
      </c>
      <c r="B46" s="54" t="s">
        <v>669</v>
      </c>
      <c r="C46" s="54" t="s">
        <v>670</v>
      </c>
      <c r="D46" s="56">
        <v>4.9000000000000004</v>
      </c>
      <c r="E46" s="54">
        <f t="shared" si="0"/>
        <v>42</v>
      </c>
    </row>
    <row r="47" spans="1:5" x14ac:dyDescent="0.25">
      <c r="A47" s="54" t="s">
        <v>671</v>
      </c>
      <c r="B47" s="54" t="s">
        <v>598</v>
      </c>
      <c r="C47" s="54" t="s">
        <v>672</v>
      </c>
      <c r="D47" s="56">
        <v>4.9800000000000004</v>
      </c>
      <c r="E47" s="54">
        <f t="shared" si="0"/>
        <v>43</v>
      </c>
    </row>
    <row r="48" spans="1:5" x14ac:dyDescent="0.25">
      <c r="A48" s="54" t="s">
        <v>673</v>
      </c>
      <c r="B48" s="54" t="s">
        <v>567</v>
      </c>
      <c r="C48" s="54" t="s">
        <v>674</v>
      </c>
      <c r="D48" s="56">
        <v>4.99</v>
      </c>
      <c r="E48" s="54">
        <f t="shared" si="0"/>
        <v>44</v>
      </c>
    </row>
    <row r="49" spans="1:5" x14ac:dyDescent="0.25">
      <c r="A49" s="54" t="s">
        <v>675</v>
      </c>
      <c r="B49" s="54" t="s">
        <v>670</v>
      </c>
      <c r="C49" s="54" t="s">
        <v>676</v>
      </c>
      <c r="D49" s="56">
        <v>5.52</v>
      </c>
      <c r="E49" s="54">
        <f t="shared" si="0"/>
        <v>45</v>
      </c>
    </row>
    <row r="50" spans="1:5" x14ac:dyDescent="0.25">
      <c r="A50" s="54" t="s">
        <v>677</v>
      </c>
      <c r="B50" s="54" t="s">
        <v>678</v>
      </c>
      <c r="C50" s="54" t="s">
        <v>565</v>
      </c>
      <c r="D50" s="56">
        <v>6.14</v>
      </c>
      <c r="E50" s="54">
        <f t="shared" si="0"/>
        <v>46</v>
      </c>
    </row>
    <row r="51" spans="1:5" x14ac:dyDescent="0.25">
      <c r="A51" s="54" t="s">
        <v>679</v>
      </c>
      <c r="B51" s="54" t="s">
        <v>564</v>
      </c>
      <c r="C51" s="54" t="s">
        <v>591</v>
      </c>
      <c r="D51" s="54" t="e">
        <v>#N/A</v>
      </c>
      <c r="E51" s="54" t="e">
        <f t="shared" si="0"/>
        <v>#N/A</v>
      </c>
    </row>
    <row r="52" spans="1:5" x14ac:dyDescent="0.25">
      <c r="A52" s="54" t="s">
        <v>680</v>
      </c>
      <c r="B52" s="54" t="s">
        <v>600</v>
      </c>
      <c r="C52" s="54" t="s">
        <v>681</v>
      </c>
      <c r="D52" s="54" t="e">
        <v>#N/A</v>
      </c>
      <c r="E52" s="54" t="e">
        <f t="shared" si="0"/>
        <v>#N/A</v>
      </c>
    </row>
    <row r="53" spans="1:5" x14ac:dyDescent="0.25">
      <c r="A53" s="54" t="s">
        <v>682</v>
      </c>
      <c r="B53" s="54" t="s">
        <v>627</v>
      </c>
      <c r="C53" s="54" t="s">
        <v>683</v>
      </c>
      <c r="D53" s="54" t="e">
        <v>#N/A</v>
      </c>
      <c r="E53" s="54" t="e">
        <f t="shared" si="0"/>
        <v>#N/A</v>
      </c>
    </row>
    <row r="54" spans="1:5" x14ac:dyDescent="0.25">
      <c r="A54" s="54" t="s">
        <v>684</v>
      </c>
      <c r="B54" s="54" t="s">
        <v>685</v>
      </c>
      <c r="C54" s="54" t="s">
        <v>594</v>
      </c>
      <c r="D54" s="54" t="e">
        <v>#N/A</v>
      </c>
      <c r="E54" s="54" t="e">
        <f t="shared" si="0"/>
        <v>#N/A</v>
      </c>
    </row>
    <row r="55" spans="1:5" x14ac:dyDescent="0.25">
      <c r="A55" s="54" t="s">
        <v>686</v>
      </c>
      <c r="B55" s="54" t="s">
        <v>576</v>
      </c>
      <c r="C55" s="54" t="s">
        <v>687</v>
      </c>
      <c r="D55" s="54" t="e">
        <v>#N/A</v>
      </c>
      <c r="E55" s="54" t="e">
        <f t="shared" si="0"/>
        <v>#N/A</v>
      </c>
    </row>
    <row r="56" spans="1:5" x14ac:dyDescent="0.25">
      <c r="A56" s="54" t="s">
        <v>688</v>
      </c>
      <c r="B56" s="54" t="s">
        <v>657</v>
      </c>
      <c r="C56" s="54" t="s">
        <v>689</v>
      </c>
      <c r="D56" s="54" t="e">
        <v>#N/A</v>
      </c>
      <c r="E56" s="54" t="e">
        <f t="shared" si="0"/>
        <v>#N/A</v>
      </c>
    </row>
    <row r="57" spans="1:5" x14ac:dyDescent="0.25">
      <c r="A57" s="54" t="s">
        <v>690</v>
      </c>
      <c r="B57" s="54" t="s">
        <v>594</v>
      </c>
      <c r="C57" s="54" t="s">
        <v>611</v>
      </c>
      <c r="D57" s="54" t="e">
        <v>#N/A</v>
      </c>
      <c r="E57" s="54" t="e">
        <f t="shared" si="0"/>
        <v>#N/A</v>
      </c>
    </row>
    <row r="58" spans="1:5" x14ac:dyDescent="0.25">
      <c r="A58" s="54" t="s">
        <v>691</v>
      </c>
      <c r="B58" s="54" t="s">
        <v>692</v>
      </c>
      <c r="C58" s="54" t="s">
        <v>693</v>
      </c>
      <c r="D58" s="54" t="e">
        <v>#N/A</v>
      </c>
      <c r="E58" s="54" t="e">
        <f t="shared" si="0"/>
        <v>#N/A</v>
      </c>
    </row>
    <row r="59" spans="1:5" x14ac:dyDescent="0.25">
      <c r="A59" s="54" t="s">
        <v>694</v>
      </c>
      <c r="B59" s="54" t="s">
        <v>635</v>
      </c>
      <c r="C59" s="54" t="s">
        <v>689</v>
      </c>
      <c r="D59" s="54" t="e">
        <v>#N/A</v>
      </c>
      <c r="E59" s="54" t="e">
        <f t="shared" si="0"/>
        <v>#N/A</v>
      </c>
    </row>
    <row r="62" spans="1:5" x14ac:dyDescent="0.25">
      <c r="A62" s="54" t="s">
        <v>33</v>
      </c>
      <c r="B62" s="54" t="s">
        <v>613</v>
      </c>
      <c r="C62" s="54" t="s">
        <v>657</v>
      </c>
      <c r="D62" s="56">
        <v>4</v>
      </c>
    </row>
    <row r="63" spans="1:5" x14ac:dyDescent="0.25">
      <c r="A63" s="54">
        <v>0</v>
      </c>
      <c r="D63" s="54">
        <v>4</v>
      </c>
    </row>
    <row r="64" spans="1:5" x14ac:dyDescent="0.25">
      <c r="A64" s="54">
        <v>1</v>
      </c>
      <c r="D64" s="54">
        <v>4</v>
      </c>
    </row>
  </sheetData>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dimension ref="A1:H9"/>
  <sheetViews>
    <sheetView workbookViewId="0">
      <selection activeCell="A2" sqref="A2"/>
    </sheetView>
  </sheetViews>
  <sheetFormatPr baseColWidth="10" defaultRowHeight="15" x14ac:dyDescent="0.25"/>
  <cols>
    <col min="1" max="16384" width="11.42578125" style="45"/>
  </cols>
  <sheetData>
    <row r="1" spans="1:8" x14ac:dyDescent="0.25">
      <c r="A1" s="54" t="s">
        <v>695</v>
      </c>
    </row>
    <row r="2" spans="1:8" x14ac:dyDescent="0.25">
      <c r="A2" s="59" t="s">
        <v>696</v>
      </c>
    </row>
    <row r="6" spans="1:8" x14ac:dyDescent="0.25">
      <c r="C6" s="60" t="s">
        <v>697</v>
      </c>
      <c r="D6" s="60" t="s">
        <v>698</v>
      </c>
      <c r="E6" s="60" t="s">
        <v>699</v>
      </c>
    </row>
    <row r="7" spans="1:8" x14ac:dyDescent="0.25">
      <c r="C7" s="60"/>
      <c r="D7" s="60"/>
      <c r="E7" s="60"/>
    </row>
    <row r="8" spans="1:8" x14ac:dyDescent="0.25">
      <c r="A8" s="213">
        <v>2019</v>
      </c>
      <c r="B8" s="61" t="s">
        <v>371</v>
      </c>
      <c r="C8" s="62">
        <v>20.324474283995773</v>
      </c>
      <c r="D8" s="62">
        <v>21.281754885088137</v>
      </c>
      <c r="E8" s="62">
        <v>21.669642</v>
      </c>
      <c r="G8" s="63"/>
      <c r="H8" s="63"/>
    </row>
    <row r="9" spans="1:8" x14ac:dyDescent="0.25">
      <c r="A9" s="213"/>
      <c r="B9" s="61" t="s">
        <v>372</v>
      </c>
      <c r="C9" s="62">
        <v>20.703225</v>
      </c>
      <c r="D9" s="62">
        <v>21.591934999999999</v>
      </c>
      <c r="E9" s="62">
        <v>21.806450999999999</v>
      </c>
      <c r="G9" s="63"/>
      <c r="H9" s="63"/>
    </row>
  </sheetData>
  <mergeCells count="1">
    <mergeCell ref="A8:A9"/>
  </mergeCell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dimension ref="A1:G33"/>
  <sheetViews>
    <sheetView workbookViewId="0">
      <selection activeCell="A2" sqref="A2"/>
    </sheetView>
  </sheetViews>
  <sheetFormatPr baseColWidth="10" defaultRowHeight="15" x14ac:dyDescent="0.25"/>
  <cols>
    <col min="1" max="16384" width="11.42578125" style="45"/>
  </cols>
  <sheetData>
    <row r="1" spans="1:7" x14ac:dyDescent="0.25">
      <c r="A1" s="54" t="s">
        <v>700</v>
      </c>
    </row>
    <row r="2" spans="1:7" x14ac:dyDescent="0.25">
      <c r="A2" s="59" t="s">
        <v>696</v>
      </c>
    </row>
    <row r="5" spans="1:7" x14ac:dyDescent="0.25">
      <c r="F5" s="214" t="s">
        <v>697</v>
      </c>
      <c r="G5" s="214"/>
    </row>
    <row r="6" spans="1:7" ht="45" x14ac:dyDescent="0.25">
      <c r="C6" s="64" t="s">
        <v>701</v>
      </c>
      <c r="D6" s="64" t="s">
        <v>702</v>
      </c>
      <c r="F6" s="65" t="s">
        <v>42</v>
      </c>
      <c r="G6" s="66" t="s">
        <v>33</v>
      </c>
    </row>
    <row r="7" spans="1:7" x14ac:dyDescent="0.25">
      <c r="A7" s="214">
        <v>2017</v>
      </c>
      <c r="B7" s="61" t="s">
        <v>369</v>
      </c>
      <c r="C7" s="61">
        <v>93.603882444858499</v>
      </c>
      <c r="D7" s="67">
        <f t="shared" ref="D7:D32" si="0">C7/$C$33</f>
        <v>0.90456013185986173</v>
      </c>
      <c r="E7" s="68"/>
      <c r="F7" s="63">
        <f>'[2]serie de tiempo'!D8/D7</f>
        <v>18.196689661920733</v>
      </c>
      <c r="G7" s="63">
        <f>'[2]serie de tiempo'!E8/D7</f>
        <v>17.688155199922946</v>
      </c>
    </row>
    <row r="8" spans="1:7" x14ac:dyDescent="0.25">
      <c r="A8" s="214"/>
      <c r="B8" s="61" t="s">
        <v>371</v>
      </c>
      <c r="C8" s="61">
        <v>94.1447803353567</v>
      </c>
      <c r="D8" s="67">
        <f t="shared" si="0"/>
        <v>0.909787208497842</v>
      </c>
      <c r="E8" s="68"/>
      <c r="F8" s="63">
        <f>'[2]serie de tiempo'!D9/D8</f>
        <v>18.070159534496245</v>
      </c>
      <c r="G8" s="63">
        <f>'[2]serie de tiempo'!E9/D8</f>
        <v>17.520580473228108</v>
      </c>
    </row>
    <row r="9" spans="1:7" x14ac:dyDescent="0.25">
      <c r="A9" s="214"/>
      <c r="B9" s="61" t="s">
        <v>372</v>
      </c>
      <c r="C9" s="61">
        <v>94.722489332291602</v>
      </c>
      <c r="D9" s="67">
        <f t="shared" si="0"/>
        <v>0.91537001674035179</v>
      </c>
      <c r="E9" s="68"/>
      <c r="F9" s="63">
        <f>'[2]serie de tiempo'!D10/D9</f>
        <v>17.872553940818641</v>
      </c>
      <c r="G9" s="63">
        <f>'[2]serie de tiempo'!E10/D9</f>
        <v>17.249854934323125</v>
      </c>
    </row>
    <row r="10" spans="1:7" x14ac:dyDescent="0.25">
      <c r="A10" s="214"/>
      <c r="B10" s="61" t="s">
        <v>373</v>
      </c>
      <c r="C10" s="61">
        <v>94.838932628162794</v>
      </c>
      <c r="D10" s="67">
        <f t="shared" si="0"/>
        <v>0.91649529018325082</v>
      </c>
      <c r="E10" s="68"/>
      <c r="F10" s="63">
        <f>'[2]serie de tiempo'!D11/D10</f>
        <v>17.872432270464653</v>
      </c>
      <c r="G10" s="63">
        <f>'[2]serie de tiempo'!E11/D10</f>
        <v>17.228675552541933</v>
      </c>
    </row>
    <row r="11" spans="1:7" x14ac:dyDescent="0.25">
      <c r="A11" s="214"/>
      <c r="B11" s="61" t="s">
        <v>374</v>
      </c>
      <c r="C11" s="61">
        <v>94.725494320572096</v>
      </c>
      <c r="D11" s="67">
        <f t="shared" si="0"/>
        <v>0.91539905605500671</v>
      </c>
      <c r="E11" s="68"/>
      <c r="F11" s="63">
        <f>'[2]serie de tiempo'!D12/D11</f>
        <v>17.751820796091721</v>
      </c>
      <c r="G11" s="63">
        <f>'[2]serie de tiempo'!E12/D11</f>
        <v>17.140065740964868</v>
      </c>
    </row>
    <row r="12" spans="1:7" x14ac:dyDescent="0.25">
      <c r="A12" s="214"/>
      <c r="B12" s="61" t="s">
        <v>375</v>
      </c>
      <c r="C12" s="61">
        <v>94.963639641805401</v>
      </c>
      <c r="D12" s="67">
        <f t="shared" si="0"/>
        <v>0.9177004217414515</v>
      </c>
      <c r="E12" s="68"/>
      <c r="F12" s="63">
        <f>'[2]serie de tiempo'!D13/D12</f>
        <v>17.565645191063858</v>
      </c>
      <c r="G12" s="63">
        <f>'[2]serie de tiempo'!E13/D12</f>
        <v>16.98811467299538</v>
      </c>
    </row>
    <row r="13" spans="1:7" x14ac:dyDescent="0.25">
      <c r="A13" s="214"/>
      <c r="B13" s="61" t="s">
        <v>376</v>
      </c>
      <c r="C13" s="61">
        <v>95.322735741330604</v>
      </c>
      <c r="D13" s="67">
        <f t="shared" si="0"/>
        <v>0.92117061984277737</v>
      </c>
      <c r="E13" s="68"/>
      <c r="F13" s="63">
        <f>'[2]serie de tiempo'!D14/D13</f>
        <v>17.401770806298568</v>
      </c>
      <c r="G13" s="63">
        <f>'[2]serie de tiempo'!E14/D13</f>
        <v>16.837271690935172</v>
      </c>
    </row>
    <row r="14" spans="1:7" x14ac:dyDescent="0.25">
      <c r="A14" s="214"/>
      <c r="B14" s="61" t="s">
        <v>377</v>
      </c>
      <c r="C14" s="61">
        <v>95.793767654306095</v>
      </c>
      <c r="D14" s="67">
        <f t="shared" si="0"/>
        <v>0.92572253241501823</v>
      </c>
      <c r="E14" s="68"/>
      <c r="F14" s="63">
        <f>'[2]serie de tiempo'!D15/D14</f>
        <v>17.381018001176361</v>
      </c>
      <c r="G14" s="63">
        <f>'[2]serie de tiempo'!E15/D14</f>
        <v>16.819294610212303</v>
      </c>
    </row>
    <row r="15" spans="1:7" x14ac:dyDescent="0.25">
      <c r="A15" s="214"/>
      <c r="B15" s="61" t="s">
        <v>378</v>
      </c>
      <c r="C15" s="61">
        <v>96.093515235290596</v>
      </c>
      <c r="D15" s="67">
        <f t="shared" si="0"/>
        <v>0.92861920405189979</v>
      </c>
      <c r="E15" s="68"/>
      <c r="F15" s="63">
        <f>'[2]serie de tiempo'!D16/D15</f>
        <v>17.563711722559258</v>
      </c>
      <c r="G15" s="63">
        <f>'[2]serie de tiempo'!E16/D15</f>
        <v>17.003740533366688</v>
      </c>
    </row>
    <row r="16" spans="1:7" x14ac:dyDescent="0.25">
      <c r="A16" s="214"/>
      <c r="B16" s="61" t="s">
        <v>379</v>
      </c>
      <c r="C16" s="61">
        <v>96.698269126750404</v>
      </c>
      <c r="D16" s="67">
        <f t="shared" si="0"/>
        <v>0.93446336612630843</v>
      </c>
      <c r="E16" s="68"/>
      <c r="F16" s="63">
        <f>'[2]serie de tiempo'!D17/D16</f>
        <v>17.59298501786089</v>
      </c>
      <c r="G16" s="63">
        <f>'[2]serie de tiempo'!E17/D16</f>
        <v>17.036515905373808</v>
      </c>
    </row>
    <row r="17" spans="1:7" x14ac:dyDescent="0.25">
      <c r="A17" s="214"/>
      <c r="B17" s="61" t="s">
        <v>380</v>
      </c>
      <c r="C17" s="61">
        <v>97.695173988821495</v>
      </c>
      <c r="D17" s="67">
        <f t="shared" si="0"/>
        <v>0.94409715876325373</v>
      </c>
      <c r="E17" s="68"/>
      <c r="F17" s="63">
        <f>'[2]serie de tiempo'!D18/D17</f>
        <v>17.49819904303158</v>
      </c>
      <c r="G17" s="63">
        <f>'[2]serie de tiempo'!E18/D17</f>
        <v>16.958000404293923</v>
      </c>
    </row>
    <row r="18" spans="1:7" x14ac:dyDescent="0.25">
      <c r="A18" s="214"/>
      <c r="B18" s="61" t="s">
        <v>381</v>
      </c>
      <c r="C18" s="61">
        <v>98.272882985756297</v>
      </c>
      <c r="D18" s="67">
        <f t="shared" si="0"/>
        <v>0.9496799670057624</v>
      </c>
      <c r="E18" s="68"/>
      <c r="F18" s="63">
        <f>'[2]serie de tiempo'!D19/D18</f>
        <v>17.553281715058915</v>
      </c>
      <c r="G18" s="63">
        <f>'[2]serie de tiempo'!E19/D18</f>
        <v>17.016258699181286</v>
      </c>
    </row>
    <row r="19" spans="1:7" x14ac:dyDescent="0.25">
      <c r="A19" s="214">
        <v>2018</v>
      </c>
      <c r="B19" s="61" t="s">
        <v>369</v>
      </c>
      <c r="C19" s="61">
        <v>98.794999699501204</v>
      </c>
      <c r="D19" s="67">
        <f t="shared" si="0"/>
        <v>0.95472554792714726</v>
      </c>
      <c r="E19" s="68"/>
      <c r="F19" s="63">
        <f>'[2]serie de tiempo'!D20/D19</f>
        <v>18.08896812020561</v>
      </c>
      <c r="G19" s="63">
        <f>'[2]serie de tiempo'!E20/D19</f>
        <v>17.491937904309999</v>
      </c>
    </row>
    <row r="20" spans="1:7" x14ac:dyDescent="0.25">
      <c r="A20" s="214"/>
      <c r="B20" s="61" t="s">
        <v>371</v>
      </c>
      <c r="C20" s="61">
        <v>99.171374481639504</v>
      </c>
      <c r="D20" s="67">
        <f t="shared" si="0"/>
        <v>0.95836272208774154</v>
      </c>
      <c r="E20" s="68"/>
      <c r="F20" s="63">
        <f>'[2]serie de tiempo'!D21/D20</f>
        <v>18.844639491671025</v>
      </c>
      <c r="G20" s="63">
        <f>'[2]serie de tiempo'!E21/D20</f>
        <v>18.082923720413007</v>
      </c>
    </row>
    <row r="21" spans="1:7" x14ac:dyDescent="0.25">
      <c r="A21" s="214"/>
      <c r="B21" s="61" t="s">
        <v>372</v>
      </c>
      <c r="C21" s="61">
        <v>99.492156980587794</v>
      </c>
      <c r="D21" s="67">
        <f t="shared" si="0"/>
        <v>0.96146266892721099</v>
      </c>
      <c r="E21" s="68"/>
      <c r="F21" s="63">
        <f>'[2]serie de tiempo'!D22/D21</f>
        <v>19.033500302636742</v>
      </c>
      <c r="G21" s="63">
        <f>'[2]serie de tiempo'!E22/D21</f>
        <v>18.25343881482376</v>
      </c>
    </row>
    <row r="22" spans="1:7" x14ac:dyDescent="0.25">
      <c r="A22" s="214"/>
      <c r="B22" s="61" t="s">
        <v>373</v>
      </c>
      <c r="C22" s="61">
        <v>99.154847046096506</v>
      </c>
      <c r="D22" s="67">
        <f t="shared" si="0"/>
        <v>0.95820300585713669</v>
      </c>
      <c r="E22" s="68"/>
      <c r="F22" s="63">
        <f>'[2]serie de tiempo'!D23/D22</f>
        <v>19.192175235924754</v>
      </c>
      <c r="G22" s="63">
        <f>'[2]serie de tiempo'!E23/D22</f>
        <v>18.41989629766568</v>
      </c>
    </row>
    <row r="23" spans="1:7" x14ac:dyDescent="0.25">
      <c r="A23" s="214"/>
      <c r="B23" s="61" t="s">
        <v>374</v>
      </c>
      <c r="C23" s="61">
        <v>98.994080173087298</v>
      </c>
      <c r="D23" s="67">
        <f t="shared" si="0"/>
        <v>0.95664940252307007</v>
      </c>
      <c r="E23" s="68"/>
      <c r="F23" s="63">
        <f>'[2]serie de tiempo'!D24/D23</f>
        <v>19.463765880051309</v>
      </c>
      <c r="G23" s="63">
        <f>'[2]serie de tiempo'!E24/D23</f>
        <v>18.606607554506621</v>
      </c>
    </row>
    <row r="24" spans="1:7" x14ac:dyDescent="0.25">
      <c r="A24" s="214"/>
      <c r="B24" s="61" t="s">
        <v>375</v>
      </c>
      <c r="C24" s="61">
        <v>99.376464931786799</v>
      </c>
      <c r="D24" s="67">
        <f t="shared" si="0"/>
        <v>0.96034465531297641</v>
      </c>
      <c r="E24" s="68"/>
      <c r="F24" s="63">
        <f>'[2]serie de tiempo'!D25/D24</f>
        <v>19.680434410123819</v>
      </c>
      <c r="G24" s="63">
        <f>'[2]serie de tiempo'!E25/D24</f>
        <v>18.805748436340537</v>
      </c>
    </row>
    <row r="25" spans="1:7" x14ac:dyDescent="0.25">
      <c r="A25" s="214"/>
      <c r="B25" s="61" t="s">
        <v>376</v>
      </c>
      <c r="C25" s="61">
        <v>99.909099104513501</v>
      </c>
      <c r="D25" s="67">
        <f t="shared" si="0"/>
        <v>0.96549187383565416</v>
      </c>
      <c r="E25" s="68"/>
      <c r="F25" s="63">
        <f>'[2]serie de tiempo'!D26/D25</f>
        <v>19.875879352317074</v>
      </c>
      <c r="G25" s="63">
        <f>'[2]serie de tiempo'!E26/D25</f>
        <v>19.078358398628481</v>
      </c>
    </row>
    <row r="26" spans="1:7" x14ac:dyDescent="0.25">
      <c r="A26" s="214"/>
      <c r="B26" s="61" t="s">
        <v>377</v>
      </c>
      <c r="C26" s="61">
        <v>100.492</v>
      </c>
      <c r="D26" s="67">
        <f t="shared" si="0"/>
        <v>0.97112485504445301</v>
      </c>
      <c r="E26" s="68"/>
      <c r="F26" s="63">
        <f>'[2]serie de tiempo'!D27/D26</f>
        <v>20.172483381761733</v>
      </c>
      <c r="G26" s="63">
        <f>'[2]serie de tiempo'!E27/D26</f>
        <v>19.482561795963861</v>
      </c>
    </row>
    <row r="27" spans="1:7" x14ac:dyDescent="0.25">
      <c r="A27" s="214"/>
      <c r="B27" s="61" t="s">
        <v>378</v>
      </c>
      <c r="C27" s="61">
        <v>100.917</v>
      </c>
      <c r="D27" s="67">
        <f t="shared" si="0"/>
        <v>0.97523192887514498</v>
      </c>
      <c r="E27" s="68"/>
      <c r="F27" s="63">
        <f>'[2]serie de tiempo'!D28/D27</f>
        <v>20.374640546191426</v>
      </c>
      <c r="G27" s="63">
        <f>'[2]serie de tiempo'!E28/D27</f>
        <v>19.66711654131613</v>
      </c>
    </row>
    <row r="28" spans="1:7" x14ac:dyDescent="0.25">
      <c r="A28" s="214"/>
      <c r="B28" s="61" t="s">
        <v>379</v>
      </c>
      <c r="C28" s="61">
        <v>101.44</v>
      </c>
      <c r="D28" s="67">
        <f t="shared" si="0"/>
        <v>0.98028604561267874</v>
      </c>
      <c r="E28" s="68"/>
      <c r="F28" s="63">
        <f>'[2]serie de tiempo'!D29/D28</f>
        <v>20.494018138801263</v>
      </c>
      <c r="G28" s="63">
        <f>'[2]serie de tiempo'!E29/D28</f>
        <v>19.76973974763407</v>
      </c>
    </row>
    <row r="29" spans="1:7" x14ac:dyDescent="0.25">
      <c r="A29" s="214"/>
      <c r="B29" s="61" t="s">
        <v>380</v>
      </c>
      <c r="C29" s="61">
        <v>102.303</v>
      </c>
      <c r="D29" s="67">
        <f t="shared" si="0"/>
        <v>0.98862582141476607</v>
      </c>
      <c r="E29" s="68"/>
      <c r="F29" s="63">
        <f>'[2]serie de tiempo'!D30/D29</f>
        <v>20.36935063175078</v>
      </c>
      <c r="G29" s="63">
        <f>'[2]serie de tiempo'!E30/D29</f>
        <v>19.634272724358034</v>
      </c>
    </row>
    <row r="30" spans="1:7" x14ac:dyDescent="0.25">
      <c r="A30" s="214"/>
      <c r="B30" s="61" t="s">
        <v>381</v>
      </c>
      <c r="C30" s="61">
        <v>103.02</v>
      </c>
      <c r="D30" s="67">
        <f t="shared" si="0"/>
        <v>0.99555469655972162</v>
      </c>
      <c r="E30" s="68"/>
      <c r="F30" s="63">
        <f>'[2]serie de tiempo'!D31/D30</f>
        <v>20.016397962725687</v>
      </c>
      <c r="G30" s="63">
        <f>'[2]serie de tiempo'!E31/D30</f>
        <v>19.290178697728599</v>
      </c>
    </row>
    <row r="31" spans="1:7" x14ac:dyDescent="0.25">
      <c r="A31" s="214">
        <v>2019</v>
      </c>
      <c r="B31" s="61" t="s">
        <v>369</v>
      </c>
      <c r="C31" s="69">
        <v>103.108</v>
      </c>
      <c r="D31" s="67">
        <f t="shared" si="0"/>
        <v>0.99640510243525315</v>
      </c>
      <c r="E31" s="68"/>
      <c r="F31" s="63">
        <f>'[2]serie de tiempo'!D32/D31</f>
        <v>19.93618454125771</v>
      </c>
      <c r="G31" s="63">
        <f>'[2]serie de tiempo'!E32/D31</f>
        <v>19.016573634247585</v>
      </c>
    </row>
    <row r="32" spans="1:7" x14ac:dyDescent="0.25">
      <c r="A32" s="214"/>
      <c r="B32" s="61" t="s">
        <v>371</v>
      </c>
      <c r="C32" s="69">
        <v>103.07899999999999</v>
      </c>
      <c r="D32" s="67">
        <f t="shared" si="0"/>
        <v>0.99612485504445292</v>
      </c>
      <c r="F32" s="63">
        <f>'[2]serie de tiempo'!D33/D32</f>
        <v>20.324474283995773</v>
      </c>
      <c r="G32" s="63">
        <f>'[2]serie de tiempo'!E33/D32</f>
        <v>19.373092541836847</v>
      </c>
    </row>
    <row r="33" spans="1:7" x14ac:dyDescent="0.25">
      <c r="A33" s="214"/>
      <c r="B33" s="61" t="s">
        <v>372</v>
      </c>
      <c r="C33" s="61">
        <v>103.48</v>
      </c>
      <c r="D33" s="67">
        <f>C33/$C$33</f>
        <v>1</v>
      </c>
      <c r="F33" s="63">
        <f>'[2]serie de tiempo'!D34/D33</f>
        <v>20.703225</v>
      </c>
      <c r="G33" s="63">
        <f>'[2]serie de tiempo'!E34/D33</f>
        <v>19.77</v>
      </c>
    </row>
  </sheetData>
  <mergeCells count="4">
    <mergeCell ref="F5:G5"/>
    <mergeCell ref="A7:A18"/>
    <mergeCell ref="A19:A30"/>
    <mergeCell ref="A31:A33"/>
  </mergeCell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
  <dimension ref="A1:G32"/>
  <sheetViews>
    <sheetView workbookViewId="0">
      <selection activeCell="A2" sqref="A2"/>
    </sheetView>
  </sheetViews>
  <sheetFormatPr baseColWidth="10" defaultRowHeight="15" x14ac:dyDescent="0.25"/>
  <cols>
    <col min="1" max="2" width="11.42578125" style="45"/>
    <col min="3" max="3" width="12.5703125" style="45" bestFit="1" customWidth="1"/>
    <col min="4" max="4" width="11.5703125" style="45" bestFit="1" customWidth="1"/>
    <col min="5" max="5" width="11.42578125" style="45"/>
    <col min="6" max="6" width="11.85546875" style="45" bestFit="1" customWidth="1"/>
    <col min="7" max="16384" width="11.42578125" style="45"/>
  </cols>
  <sheetData>
    <row r="1" spans="1:7" x14ac:dyDescent="0.25">
      <c r="A1" s="54" t="s">
        <v>703</v>
      </c>
    </row>
    <row r="2" spans="1:7" x14ac:dyDescent="0.25">
      <c r="A2" s="59" t="s">
        <v>696</v>
      </c>
    </row>
    <row r="4" spans="1:7" x14ac:dyDescent="0.25">
      <c r="F4" s="214" t="s">
        <v>698</v>
      </c>
      <c r="G4" s="214"/>
    </row>
    <row r="5" spans="1:7" ht="45" x14ac:dyDescent="0.25">
      <c r="C5" s="64" t="s">
        <v>701</v>
      </c>
      <c r="D5" s="64" t="s">
        <v>702</v>
      </c>
      <c r="F5" s="65" t="s">
        <v>42</v>
      </c>
      <c r="G5" s="66" t="s">
        <v>33</v>
      </c>
    </row>
    <row r="6" spans="1:7" x14ac:dyDescent="0.25">
      <c r="A6" s="214">
        <v>2017</v>
      </c>
      <c r="B6" s="61" t="s">
        <v>369</v>
      </c>
      <c r="C6" s="61">
        <v>93.603882444858499</v>
      </c>
      <c r="D6" s="67">
        <f t="shared" ref="D6:D31" si="0">C6/$C$32</f>
        <v>0.90456013185986173</v>
      </c>
      <c r="E6" s="68"/>
      <c r="F6" s="63">
        <f>'[2]serie de tiempo'!G8/D6</f>
        <v>20.241882606911823</v>
      </c>
      <c r="G6" s="63">
        <f>'[2]serie de tiempo'!H8/D6</f>
        <v>19.689127756914228</v>
      </c>
    </row>
    <row r="7" spans="1:7" x14ac:dyDescent="0.25">
      <c r="A7" s="214"/>
      <c r="B7" s="61" t="s">
        <v>371</v>
      </c>
      <c r="C7" s="61">
        <v>94.1447803353567</v>
      </c>
      <c r="D7" s="67">
        <f t="shared" si="0"/>
        <v>0.909787208497842</v>
      </c>
      <c r="E7" s="68"/>
      <c r="F7" s="63">
        <f>'[2]serie de tiempo'!G9/D7</f>
        <v>20.103602061188337</v>
      </c>
      <c r="G7" s="63">
        <f>'[2]serie de tiempo'!H9/D7</f>
        <v>19.521048256244118</v>
      </c>
    </row>
    <row r="8" spans="1:7" x14ac:dyDescent="0.25">
      <c r="A8" s="214"/>
      <c r="B8" s="61" t="s">
        <v>372</v>
      </c>
      <c r="C8" s="61">
        <v>94.722489332291602</v>
      </c>
      <c r="D8" s="67">
        <f t="shared" si="0"/>
        <v>0.91537001674035179</v>
      </c>
      <c r="E8" s="68"/>
      <c r="F8" s="63">
        <f>'[2]serie de tiempo'!G10/D8</f>
        <v>19.882670031962057</v>
      </c>
      <c r="G8" s="63">
        <f>'[2]serie de tiempo'!H10/D8</f>
        <v>19.27089556944015</v>
      </c>
    </row>
    <row r="9" spans="1:7" x14ac:dyDescent="0.25">
      <c r="A9" s="214"/>
      <c r="B9" s="61" t="s">
        <v>373</v>
      </c>
      <c r="C9" s="61">
        <v>94.838932628162794</v>
      </c>
      <c r="D9" s="67">
        <f t="shared" si="0"/>
        <v>0.91649529018325082</v>
      </c>
      <c r="E9" s="68"/>
      <c r="F9" s="63">
        <f>'[2]serie de tiempo'!G11/D9</f>
        <v>19.83643581666956</v>
      </c>
      <c r="G9" s="63">
        <f>'[2]serie de tiempo'!H11/D9</f>
        <v>19.203590229559094</v>
      </c>
    </row>
    <row r="10" spans="1:7" x14ac:dyDescent="0.25">
      <c r="A10" s="214"/>
      <c r="B10" s="61" t="s">
        <v>374</v>
      </c>
      <c r="C10" s="61">
        <v>94.725494320572096</v>
      </c>
      <c r="D10" s="67">
        <f t="shared" si="0"/>
        <v>0.91539905605500671</v>
      </c>
      <c r="E10" s="68"/>
      <c r="F10" s="63">
        <f>'[2]serie de tiempo'!G12/D10</f>
        <v>19.783721514905913</v>
      </c>
      <c r="G10" s="63">
        <f>'[2]serie de tiempo'!H12/D10</f>
        <v>19.150118064953102</v>
      </c>
    </row>
    <row r="11" spans="1:7" x14ac:dyDescent="0.25">
      <c r="A11" s="214"/>
      <c r="B11" s="61" t="s">
        <v>375</v>
      </c>
      <c r="C11" s="61">
        <v>94.963639641805401</v>
      </c>
      <c r="D11" s="67">
        <f t="shared" si="0"/>
        <v>0.9177004217414515</v>
      </c>
      <c r="E11" s="68"/>
      <c r="F11" s="63">
        <f>'[2]serie de tiempo'!G13/D11</f>
        <v>19.592450405417377</v>
      </c>
      <c r="G11" s="63">
        <f>'[2]serie de tiempo'!H13/D11</f>
        <v>18.960435876210365</v>
      </c>
    </row>
    <row r="12" spans="1:7" x14ac:dyDescent="0.25">
      <c r="A12" s="214"/>
      <c r="B12" s="61" t="s">
        <v>376</v>
      </c>
      <c r="C12" s="61">
        <v>95.322735741330604</v>
      </c>
      <c r="D12" s="67">
        <f t="shared" si="0"/>
        <v>0.92117061984277737</v>
      </c>
      <c r="E12" s="68"/>
      <c r="F12" s="63">
        <f>'[2]serie de tiempo'!G14/D12</f>
        <v>19.410084966726039</v>
      </c>
      <c r="G12" s="63">
        <f>'[2]serie de tiempo'!H14/D12</f>
        <v>18.802162842488535</v>
      </c>
    </row>
    <row r="13" spans="1:7" x14ac:dyDescent="0.25">
      <c r="A13" s="214"/>
      <c r="B13" s="61" t="s">
        <v>377</v>
      </c>
      <c r="C13" s="61">
        <v>95.793767654306095</v>
      </c>
      <c r="D13" s="67">
        <f t="shared" si="0"/>
        <v>0.92572253241501823</v>
      </c>
      <c r="E13" s="68"/>
      <c r="F13" s="63">
        <f>'[2]serie de tiempo'!G15/D13</f>
        <v>19.390259361163189</v>
      </c>
      <c r="G13" s="63">
        <f>'[2]serie de tiempo'!H15/D13</f>
        <v>18.785326478586509</v>
      </c>
    </row>
    <row r="14" spans="1:7" x14ac:dyDescent="0.25">
      <c r="A14" s="214"/>
      <c r="B14" s="61" t="s">
        <v>378</v>
      </c>
      <c r="C14" s="61">
        <v>96.093515235290596</v>
      </c>
      <c r="D14" s="67">
        <f t="shared" si="0"/>
        <v>0.92861920405189979</v>
      </c>
      <c r="E14" s="68"/>
      <c r="F14" s="63">
        <f>'[2]serie de tiempo'!G16/D14</f>
        <v>19.598991621739945</v>
      </c>
      <c r="G14" s="63">
        <f>'[2]serie de tiempo'!H16/D14</f>
        <v>18.985177048971163</v>
      </c>
    </row>
    <row r="15" spans="1:7" x14ac:dyDescent="0.25">
      <c r="A15" s="214"/>
      <c r="B15" s="61" t="s">
        <v>379</v>
      </c>
      <c r="C15" s="61">
        <v>96.698269126750404</v>
      </c>
      <c r="D15" s="67">
        <f t="shared" si="0"/>
        <v>0.93446336612630843</v>
      </c>
      <c r="E15" s="68"/>
      <c r="F15" s="63">
        <f>'[2]serie de tiempo'!G17/D15</f>
        <v>19.572730898824553</v>
      </c>
      <c r="G15" s="63">
        <f>'[2]serie de tiempo'!H17/D15</f>
        <v>18.973456469992311</v>
      </c>
    </row>
    <row r="16" spans="1:7" x14ac:dyDescent="0.25">
      <c r="A16" s="214"/>
      <c r="B16" s="61" t="s">
        <v>380</v>
      </c>
      <c r="C16" s="61">
        <v>97.695173988821495</v>
      </c>
      <c r="D16" s="67">
        <f t="shared" si="0"/>
        <v>0.94409715876325373</v>
      </c>
      <c r="E16" s="68"/>
      <c r="F16" s="63">
        <f>'[2]serie de tiempo'!G18/D16</f>
        <v>19.47892738506966</v>
      </c>
      <c r="G16" s="63">
        <f>'[2]serie de tiempo'!H18/D16</f>
        <v>18.896360225646696</v>
      </c>
    </row>
    <row r="17" spans="1:7" x14ac:dyDescent="0.25">
      <c r="A17" s="214"/>
      <c r="B17" s="61" t="s">
        <v>381</v>
      </c>
      <c r="C17" s="61">
        <v>98.272882985756297</v>
      </c>
      <c r="D17" s="67">
        <f t="shared" si="0"/>
        <v>0.9496799670057624</v>
      </c>
      <c r="E17" s="68"/>
      <c r="F17" s="63">
        <f>'[2]serie de tiempo'!G19/D17</f>
        <v>19.501306380497365</v>
      </c>
      <c r="G17" s="63">
        <f>'[2]serie de tiempo'!H19/D17</f>
        <v>18.922163912394041</v>
      </c>
    </row>
    <row r="18" spans="1:7" x14ac:dyDescent="0.25">
      <c r="A18" s="214">
        <v>2018</v>
      </c>
      <c r="B18" s="61" t="s">
        <v>369</v>
      </c>
      <c r="C18" s="61">
        <v>98.794999699501204</v>
      </c>
      <c r="D18" s="67">
        <f t="shared" si="0"/>
        <v>0.95472554792714726</v>
      </c>
      <c r="E18" s="68"/>
      <c r="F18" s="63">
        <f>'[2]serie de tiempo'!G20/D18</f>
        <v>19.91148141083432</v>
      </c>
      <c r="G18" s="63">
        <f>'[2]serie de tiempo'!H20/D18</f>
        <v>19.324925409252664</v>
      </c>
    </row>
    <row r="19" spans="1:7" x14ac:dyDescent="0.25">
      <c r="A19" s="214"/>
      <c r="B19" s="61" t="s">
        <v>371</v>
      </c>
      <c r="C19" s="61">
        <v>99.171374481639504</v>
      </c>
      <c r="D19" s="67">
        <f t="shared" si="0"/>
        <v>0.95836272208774154</v>
      </c>
      <c r="E19" s="68"/>
      <c r="F19" s="63">
        <f>'[2]serie de tiempo'!G21/D19</f>
        <v>20.503719048246715</v>
      </c>
      <c r="G19" s="63">
        <f>'[2]serie de tiempo'!H21/D19</f>
        <v>19.79417559008856</v>
      </c>
    </row>
    <row r="20" spans="1:7" x14ac:dyDescent="0.25">
      <c r="A20" s="214"/>
      <c r="B20" s="61" t="s">
        <v>372</v>
      </c>
      <c r="C20" s="61">
        <v>99.492156980587794</v>
      </c>
      <c r="D20" s="67">
        <f t="shared" si="0"/>
        <v>0.96146266892721099</v>
      </c>
      <c r="E20" s="68"/>
      <c r="F20" s="63">
        <f>'[2]serie de tiempo'!G22/D20</f>
        <v>20.604024098100208</v>
      </c>
      <c r="G20" s="63">
        <f>'[2]serie de tiempo'!H22/D20</f>
        <v>19.896768349149774</v>
      </c>
    </row>
    <row r="21" spans="1:7" x14ac:dyDescent="0.25">
      <c r="A21" s="214"/>
      <c r="B21" s="61" t="s">
        <v>373</v>
      </c>
      <c r="C21" s="61">
        <v>99.154847046096506</v>
      </c>
      <c r="D21" s="67">
        <f t="shared" si="0"/>
        <v>0.95820300585713669</v>
      </c>
      <c r="E21" s="68"/>
      <c r="F21" s="63">
        <f>'[2]serie de tiempo'!G23/D21</f>
        <v>20.736733112442895</v>
      </c>
      <c r="G21" s="63">
        <f>'[2]serie de tiempo'!H23/D21</f>
        <v>20.037507587262386</v>
      </c>
    </row>
    <row r="22" spans="1:7" x14ac:dyDescent="0.25">
      <c r="A22" s="214"/>
      <c r="B22" s="61" t="s">
        <v>374</v>
      </c>
      <c r="C22" s="61">
        <v>98.994080173087298</v>
      </c>
      <c r="D22" s="67">
        <f t="shared" si="0"/>
        <v>0.95664940252307007</v>
      </c>
      <c r="E22" s="68"/>
      <c r="F22" s="63">
        <f>'[2]serie de tiempo'!G24/D22</f>
        <v>20.979472675221789</v>
      </c>
      <c r="G22" s="63">
        <f>'[2]serie de tiempo'!H24/D22</f>
        <v>20.205939552169266</v>
      </c>
    </row>
    <row r="23" spans="1:7" x14ac:dyDescent="0.25">
      <c r="A23" s="214"/>
      <c r="B23" s="61" t="s">
        <v>375</v>
      </c>
      <c r="C23" s="61">
        <v>99.376464931786799</v>
      </c>
      <c r="D23" s="67">
        <f t="shared" si="0"/>
        <v>0.96034465531297641</v>
      </c>
      <c r="E23" s="68"/>
      <c r="F23" s="63">
        <f>'[2]serie de tiempo'!G25/D23</f>
        <v>21.190309007725912</v>
      </c>
      <c r="G23" s="63">
        <f>'[2]serie de tiempo'!H25/D23</f>
        <v>20.378100603498581</v>
      </c>
    </row>
    <row r="24" spans="1:7" x14ac:dyDescent="0.25">
      <c r="A24" s="214"/>
      <c r="B24" s="61" t="s">
        <v>376</v>
      </c>
      <c r="C24" s="61">
        <v>99.909099104513501</v>
      </c>
      <c r="D24" s="67">
        <f t="shared" si="0"/>
        <v>0.96549187383565416</v>
      </c>
      <c r="E24" s="68"/>
      <c r="F24" s="63">
        <f>'[2]serie de tiempo'!G26/D24</f>
        <v>21.367347109864575</v>
      </c>
      <c r="G24" s="63">
        <f>'[2]serie de tiempo'!H26/D24</f>
        <v>20.642328061056762</v>
      </c>
    </row>
    <row r="25" spans="1:7" x14ac:dyDescent="0.25">
      <c r="A25" s="214"/>
      <c r="B25" s="61" t="s">
        <v>377</v>
      </c>
      <c r="C25" s="61">
        <v>100.492</v>
      </c>
      <c r="D25" s="67">
        <f t="shared" si="0"/>
        <v>0.97112485504445301</v>
      </c>
      <c r="E25" s="68"/>
      <c r="F25" s="63">
        <f>'[2]serie de tiempo'!G27/D25</f>
        <v>21.593515901763325</v>
      </c>
      <c r="G25" s="63">
        <f>'[2]serie de tiempo'!H27/D25</f>
        <v>21.027162361182981</v>
      </c>
    </row>
    <row r="26" spans="1:7" x14ac:dyDescent="0.25">
      <c r="A26" s="214"/>
      <c r="B26" s="61" t="s">
        <v>378</v>
      </c>
      <c r="C26" s="61">
        <v>100.917</v>
      </c>
      <c r="D26" s="67">
        <f t="shared" si="0"/>
        <v>0.97523192887514498</v>
      </c>
      <c r="E26" s="68"/>
      <c r="F26" s="63">
        <f>'[2]serie de tiempo'!G28/D26</f>
        <v>21.738418700516263</v>
      </c>
      <c r="G26" s="63">
        <f>'[2]serie de tiempo'!H28/D26</f>
        <v>21.174450290833057</v>
      </c>
    </row>
    <row r="27" spans="1:7" x14ac:dyDescent="0.25">
      <c r="A27" s="214"/>
      <c r="B27" s="61" t="s">
        <v>379</v>
      </c>
      <c r="C27" s="61">
        <v>101.44</v>
      </c>
      <c r="D27" s="67">
        <f t="shared" si="0"/>
        <v>0.98028604561267874</v>
      </c>
      <c r="E27" s="68"/>
      <c r="F27" s="63">
        <f>'[2]serie de tiempo'!G29/D27</f>
        <v>21.871167192429024</v>
      </c>
      <c r="G27" s="63">
        <f>'[2]serie de tiempo'!H29/D27</f>
        <v>21.299905362776027</v>
      </c>
    </row>
    <row r="28" spans="1:7" x14ac:dyDescent="0.25">
      <c r="A28" s="214"/>
      <c r="B28" s="61" t="s">
        <v>380</v>
      </c>
      <c r="C28" s="61">
        <v>102.303</v>
      </c>
      <c r="D28" s="67">
        <f t="shared" si="0"/>
        <v>0.98862582141476607</v>
      </c>
      <c r="E28" s="68"/>
      <c r="F28" s="63">
        <f>'[2]serie de tiempo'!G30/D28</f>
        <v>21.725105226630699</v>
      </c>
      <c r="G28" s="63">
        <f>'[2]serie de tiempo'!H30/D28</f>
        <v>21.138585041298885</v>
      </c>
    </row>
    <row r="29" spans="1:7" x14ac:dyDescent="0.25">
      <c r="A29" s="214"/>
      <c r="B29" s="61" t="s">
        <v>381</v>
      </c>
      <c r="C29" s="61">
        <v>103.02</v>
      </c>
      <c r="D29" s="67">
        <f t="shared" si="0"/>
        <v>0.99555469655972162</v>
      </c>
      <c r="E29" s="68"/>
      <c r="F29" s="63">
        <f>'[2]serie de tiempo'!G31/D29</f>
        <v>21.368861071636577</v>
      </c>
      <c r="G29" s="63">
        <f>'[2]serie de tiempo'!H31/D29</f>
        <v>20.776836342069505</v>
      </c>
    </row>
    <row r="30" spans="1:7" x14ac:dyDescent="0.25">
      <c r="A30" s="214">
        <v>2019</v>
      </c>
      <c r="B30" s="61" t="s">
        <v>369</v>
      </c>
      <c r="C30" s="69">
        <v>103.108</v>
      </c>
      <c r="D30" s="67">
        <f t="shared" si="0"/>
        <v>0.99640510243525315</v>
      </c>
      <c r="E30" s="68"/>
      <c r="F30" s="63">
        <f>'[2]serie de tiempo'!G32/D30</f>
        <v>21.176773330876365</v>
      </c>
      <c r="G30" s="63">
        <f>'[2]serie de tiempo'!H32/D30</f>
        <v>20.353579031694924</v>
      </c>
    </row>
    <row r="31" spans="1:7" x14ac:dyDescent="0.25">
      <c r="A31" s="214"/>
      <c r="B31" s="61" t="s">
        <v>371</v>
      </c>
      <c r="C31" s="69">
        <v>103.07899999999999</v>
      </c>
      <c r="D31" s="67">
        <f t="shared" si="0"/>
        <v>0.99612485504445292</v>
      </c>
      <c r="F31" s="63">
        <f>'[2]serie de tiempo'!G33/D31</f>
        <v>21.281754885088137</v>
      </c>
      <c r="G31" s="63">
        <f>'[2]serie de tiempo'!H33/D31</f>
        <v>20.279744951347997</v>
      </c>
    </row>
    <row r="32" spans="1:7" x14ac:dyDescent="0.25">
      <c r="B32" s="61" t="s">
        <v>372</v>
      </c>
      <c r="C32" s="61">
        <v>103.48</v>
      </c>
      <c r="D32" s="67">
        <f>C32/$C$32</f>
        <v>1</v>
      </c>
      <c r="F32" s="63">
        <f>'[2]serie de tiempo'!G34/D32</f>
        <v>21.591934999999999</v>
      </c>
      <c r="G32" s="63">
        <f>'[2]serie de tiempo'!H34/D32</f>
        <v>20.814007</v>
      </c>
    </row>
  </sheetData>
  <mergeCells count="4">
    <mergeCell ref="F4:G4"/>
    <mergeCell ref="A6:A17"/>
    <mergeCell ref="A18:A29"/>
    <mergeCell ref="A30:A31"/>
  </mergeCell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dimension ref="A1:G32"/>
  <sheetViews>
    <sheetView workbookViewId="0">
      <selection activeCell="A2" sqref="A2"/>
    </sheetView>
  </sheetViews>
  <sheetFormatPr baseColWidth="10" defaultRowHeight="15" x14ac:dyDescent="0.25"/>
  <cols>
    <col min="1" max="16384" width="11.42578125" style="45"/>
  </cols>
  <sheetData>
    <row r="1" spans="1:7" x14ac:dyDescent="0.25">
      <c r="A1" s="54" t="s">
        <v>704</v>
      </c>
    </row>
    <row r="2" spans="1:7" x14ac:dyDescent="0.25">
      <c r="A2" s="59" t="s">
        <v>696</v>
      </c>
    </row>
    <row r="4" spans="1:7" x14ac:dyDescent="0.25">
      <c r="F4" s="214" t="s">
        <v>705</v>
      </c>
      <c r="G4" s="214"/>
    </row>
    <row r="5" spans="1:7" ht="45" x14ac:dyDescent="0.25">
      <c r="C5" s="64" t="s">
        <v>701</v>
      </c>
      <c r="D5" s="64" t="s">
        <v>702</v>
      </c>
      <c r="F5" s="65" t="s">
        <v>42</v>
      </c>
      <c r="G5" s="66" t="s">
        <v>33</v>
      </c>
    </row>
    <row r="6" spans="1:7" x14ac:dyDescent="0.25">
      <c r="A6" s="214">
        <v>2017</v>
      </c>
      <c r="B6" s="61" t="s">
        <v>369</v>
      </c>
      <c r="C6" s="61">
        <v>93.603882444858499</v>
      </c>
      <c r="D6" s="67">
        <f t="shared" ref="D6:D31" si="0">C6/$C$32</f>
        <v>0.90456013185986173</v>
      </c>
      <c r="E6" s="68"/>
      <c r="F6" s="63">
        <f>'[2]serie de tiempo'!J8/'F56'!D6</f>
        <v>19.114262712916734</v>
      </c>
      <c r="G6" s="63">
        <f>'[2]serie de tiempo'!K8/D6</f>
        <v>18.871050578917796</v>
      </c>
    </row>
    <row r="7" spans="1:7" x14ac:dyDescent="0.25">
      <c r="A7" s="214"/>
      <c r="B7" s="61" t="s">
        <v>371</v>
      </c>
      <c r="C7" s="61">
        <v>94.1447803353567</v>
      </c>
      <c r="D7" s="67">
        <f t="shared" si="0"/>
        <v>0.909787208497842</v>
      </c>
      <c r="E7" s="68"/>
      <c r="F7" s="63">
        <f>'[2]serie de tiempo'!J9/'F56'!D7</f>
        <v>18.982460776201343</v>
      </c>
      <c r="G7" s="63">
        <f>'[2]serie de tiempo'!K9/D7</f>
        <v>18.751637570468727</v>
      </c>
    </row>
    <row r="8" spans="1:7" x14ac:dyDescent="0.25">
      <c r="A8" s="214"/>
      <c r="B8" s="61" t="s">
        <v>372</v>
      </c>
      <c r="C8" s="61">
        <v>94.722489332291602</v>
      </c>
      <c r="D8" s="67">
        <f t="shared" si="0"/>
        <v>0.91537001674035179</v>
      </c>
      <c r="E8" s="68"/>
      <c r="F8" s="63">
        <f>'[2]serie de tiempo'!J10/'F56'!D8</f>
        <v>18.757442002680691</v>
      </c>
      <c r="G8" s="63">
        <f>'[2]serie de tiempo'!K10/D8</f>
        <v>18.517102035261367</v>
      </c>
    </row>
    <row r="9" spans="1:7" x14ac:dyDescent="0.25">
      <c r="A9" s="214"/>
      <c r="B9" s="61" t="s">
        <v>373</v>
      </c>
      <c r="C9" s="61">
        <v>94.838932628162794</v>
      </c>
      <c r="D9" s="67">
        <f t="shared" si="0"/>
        <v>0.91649529018325082</v>
      </c>
      <c r="E9" s="68"/>
      <c r="F9" s="63">
        <f>'[2]serie de tiempo'!J11/'F56'!D9</f>
        <v>18.65803368894662</v>
      </c>
      <c r="G9" s="63">
        <f>'[2]serie de tiempo'!K11/D9</f>
        <v>18.417988811077127</v>
      </c>
    </row>
    <row r="10" spans="1:7" x14ac:dyDescent="0.25">
      <c r="A10" s="214"/>
      <c r="B10" s="61" t="s">
        <v>374</v>
      </c>
      <c r="C10" s="61">
        <v>94.725494320572096</v>
      </c>
      <c r="D10" s="67">
        <f t="shared" si="0"/>
        <v>0.91539905605500671</v>
      </c>
      <c r="E10" s="68"/>
      <c r="F10" s="63">
        <f>'[2]serie de tiempo'!J12/'F56'!D10</f>
        <v>18.549287207239228</v>
      </c>
      <c r="G10" s="63">
        <f>'[2]serie de tiempo'!K12/D10</f>
        <v>18.319879061566656</v>
      </c>
    </row>
    <row r="11" spans="1:7" x14ac:dyDescent="0.25">
      <c r="A11" s="214"/>
      <c r="B11" s="61" t="s">
        <v>375</v>
      </c>
      <c r="C11" s="61">
        <v>94.963639641805401</v>
      </c>
      <c r="D11" s="67">
        <f t="shared" si="0"/>
        <v>0.9177004217414515</v>
      </c>
      <c r="E11" s="68"/>
      <c r="F11" s="63">
        <f>'[2]serie de tiempo'!J13/'F56'!D11</f>
        <v>18.306627742547938</v>
      </c>
      <c r="G11" s="63">
        <f>'[2]serie de tiempo'!K13/D11</f>
        <v>18.088691697993799</v>
      </c>
    </row>
    <row r="12" spans="1:7" x14ac:dyDescent="0.25">
      <c r="A12" s="214"/>
      <c r="B12" s="61" t="s">
        <v>376</v>
      </c>
      <c r="C12" s="61">
        <v>95.322735741330604</v>
      </c>
      <c r="D12" s="67">
        <f t="shared" si="0"/>
        <v>0.92117061984277737</v>
      </c>
      <c r="E12" s="68"/>
      <c r="F12" s="63">
        <f>'[2]serie de tiempo'!J14/'F56'!D12</f>
        <v>18.107394700502816</v>
      </c>
      <c r="G12" s="63">
        <f>'[2]serie de tiempo'!K14/D12</f>
        <v>17.890279656132279</v>
      </c>
    </row>
    <row r="13" spans="1:7" x14ac:dyDescent="0.25">
      <c r="A13" s="214"/>
      <c r="B13" s="61" t="s">
        <v>377</v>
      </c>
      <c r="C13" s="61">
        <v>95.793767654306095</v>
      </c>
      <c r="D13" s="67">
        <f t="shared" si="0"/>
        <v>0.92572253241501823</v>
      </c>
      <c r="E13" s="68"/>
      <c r="F13" s="63">
        <f>'[2]serie de tiempo'!J15/'F56'!D13</f>
        <v>18.072369866978281</v>
      </c>
      <c r="G13" s="63">
        <f>'[2]serie de tiempo'!K15/D13</f>
        <v>17.856322408915183</v>
      </c>
    </row>
    <row r="14" spans="1:7" x14ac:dyDescent="0.25">
      <c r="A14" s="214"/>
      <c r="B14" s="61" t="s">
        <v>378</v>
      </c>
      <c r="C14" s="61">
        <v>96.093515235290596</v>
      </c>
      <c r="D14" s="67">
        <f t="shared" si="0"/>
        <v>0.92861920405189979</v>
      </c>
      <c r="E14" s="68"/>
      <c r="F14" s="63">
        <f>'[2]serie de tiempo'!J16/'F56'!D14</f>
        <v>18.285213062480455</v>
      </c>
      <c r="G14" s="63">
        <f>'[2]serie de tiempo'!K16/D14</f>
        <v>18.059070851460376</v>
      </c>
    </row>
    <row r="15" spans="1:7" x14ac:dyDescent="0.25">
      <c r="A15" s="214"/>
      <c r="B15" s="61" t="s">
        <v>379</v>
      </c>
      <c r="C15" s="61">
        <v>96.698269126750404</v>
      </c>
      <c r="D15" s="67">
        <f t="shared" si="0"/>
        <v>0.93446336612630843</v>
      </c>
      <c r="E15" s="68"/>
      <c r="F15" s="63">
        <f>'[2]serie de tiempo'!J17/'F56'!D15</f>
        <v>18.363480712073777</v>
      </c>
      <c r="G15" s="63">
        <f>'[2]serie de tiempo'!K17/D15</f>
        <v>18.149454130347976</v>
      </c>
    </row>
    <row r="16" spans="1:7" x14ac:dyDescent="0.25">
      <c r="A16" s="214"/>
      <c r="B16" s="61" t="s">
        <v>380</v>
      </c>
      <c r="C16" s="61">
        <v>97.695173988821495</v>
      </c>
      <c r="D16" s="67">
        <f t="shared" si="0"/>
        <v>0.94409715876325373</v>
      </c>
      <c r="E16" s="68"/>
      <c r="F16" s="63">
        <f>'[2]serie de tiempo'!J18/'F56'!D16</f>
        <v>18.303200936052406</v>
      </c>
      <c r="G16" s="63">
        <f>'[2]serie de tiempo'!K18/D16</f>
        <v>18.080766202454544</v>
      </c>
    </row>
    <row r="17" spans="1:7" x14ac:dyDescent="0.25">
      <c r="A17" s="214"/>
      <c r="B17" s="61" t="s">
        <v>381</v>
      </c>
      <c r="C17" s="61">
        <v>98.272882985756297</v>
      </c>
      <c r="D17" s="67">
        <f t="shared" si="0"/>
        <v>0.9496799670057624</v>
      </c>
      <c r="E17" s="68"/>
      <c r="F17" s="63">
        <f>'[2]serie de tiempo'!J19/'F56'!D17</f>
        <v>18.364081170403566</v>
      </c>
      <c r="G17" s="63">
        <f>'[2]serie de tiempo'!K19/D17</f>
        <v>18.142954046218659</v>
      </c>
    </row>
    <row r="18" spans="1:7" x14ac:dyDescent="0.25">
      <c r="A18" s="214">
        <v>2018</v>
      </c>
      <c r="B18" s="61" t="s">
        <v>369</v>
      </c>
      <c r="C18" s="61">
        <v>98.794999699501204</v>
      </c>
      <c r="D18" s="67">
        <f t="shared" si="0"/>
        <v>0.95472554792714726</v>
      </c>
      <c r="E18" s="68"/>
      <c r="F18" s="63">
        <f>'[2]serie de tiempo'!J20/'F56'!D18</f>
        <v>18.864059979438508</v>
      </c>
      <c r="G18" s="63">
        <f>'[2]serie de tiempo'!K20/D18</f>
        <v>18.612678835903512</v>
      </c>
    </row>
    <row r="19" spans="1:7" x14ac:dyDescent="0.25">
      <c r="A19" s="214"/>
      <c r="B19" s="61" t="s">
        <v>371</v>
      </c>
      <c r="C19" s="61">
        <v>99.171374481639504</v>
      </c>
      <c r="D19" s="67">
        <f t="shared" si="0"/>
        <v>0.95836272208774154</v>
      </c>
      <c r="E19" s="68"/>
      <c r="F19" s="63">
        <f>'[2]serie de tiempo'!J21/'F56'!D19</f>
        <v>19.575051875069132</v>
      </c>
      <c r="G19" s="63">
        <f>'[2]serie de tiempo'!K21/D19</f>
        <v>19.20984568337008</v>
      </c>
    </row>
    <row r="20" spans="1:7" x14ac:dyDescent="0.25">
      <c r="A20" s="214"/>
      <c r="B20" s="61" t="s">
        <v>372</v>
      </c>
      <c r="C20" s="61">
        <v>99.492156980587794</v>
      </c>
      <c r="D20" s="67">
        <f t="shared" si="0"/>
        <v>0.96146266892721099</v>
      </c>
      <c r="E20" s="68"/>
      <c r="F20" s="63">
        <f>'[2]serie de tiempo'!J22/'F56'!D20</f>
        <v>19.782359330937204</v>
      </c>
      <c r="G20" s="63">
        <f>'[2]serie de tiempo'!K22/D20</f>
        <v>19.397528996949465</v>
      </c>
    </row>
    <row r="21" spans="1:7" x14ac:dyDescent="0.25">
      <c r="A21" s="214"/>
      <c r="B21" s="61" t="s">
        <v>373</v>
      </c>
      <c r="C21" s="61">
        <v>99.154847046096506</v>
      </c>
      <c r="D21" s="67">
        <f t="shared" si="0"/>
        <v>0.95820300585713669</v>
      </c>
      <c r="E21" s="68"/>
      <c r="F21" s="63">
        <f>'[2]serie de tiempo'!J23/'F56'!D21</f>
        <v>19.922709366710361</v>
      </c>
      <c r="G21" s="63">
        <f>'[2]serie de tiempo'!K23/D21</f>
        <v>19.557442301317554</v>
      </c>
    </row>
    <row r="22" spans="1:7" x14ac:dyDescent="0.25">
      <c r="A22" s="214"/>
      <c r="B22" s="61" t="s">
        <v>374</v>
      </c>
      <c r="C22" s="61">
        <v>98.994080173087298</v>
      </c>
      <c r="D22" s="67">
        <f t="shared" si="0"/>
        <v>0.95664940252307007</v>
      </c>
      <c r="E22" s="68"/>
      <c r="F22" s="63">
        <f>'[2]serie de tiempo'!J24/'F56'!D22</f>
        <v>20.164126950923183</v>
      </c>
      <c r="G22" s="63">
        <f>'[2]serie de tiempo'!K24/D22</f>
        <v>19.735547788150839</v>
      </c>
    </row>
    <row r="23" spans="1:7" x14ac:dyDescent="0.25">
      <c r="A23" s="214"/>
      <c r="B23" s="61" t="s">
        <v>375</v>
      </c>
      <c r="C23" s="61">
        <v>99.376464931786799</v>
      </c>
      <c r="D23" s="67">
        <f t="shared" si="0"/>
        <v>0.96034465531297641</v>
      </c>
      <c r="E23" s="68"/>
      <c r="F23" s="63">
        <f>'[2]serie de tiempo'!J25/'F56'!D23</f>
        <v>20.388513531757901</v>
      </c>
      <c r="G23" s="63">
        <f>'[2]serie de tiempo'!K25/D23</f>
        <v>19.909518831828965</v>
      </c>
    </row>
    <row r="24" spans="1:7" x14ac:dyDescent="0.25">
      <c r="A24" s="214"/>
      <c r="B24" s="61" t="s">
        <v>376</v>
      </c>
      <c r="C24" s="61">
        <v>99.909099104513501</v>
      </c>
      <c r="D24" s="67">
        <f t="shared" si="0"/>
        <v>0.96549187383565416</v>
      </c>
      <c r="E24" s="68"/>
      <c r="F24" s="63">
        <f>'[2]serie de tiempo'!J26/'F56'!D24</f>
        <v>20.580183571158951</v>
      </c>
      <c r="G24" s="63">
        <f>'[2]serie de tiempo'!K26/D24</f>
        <v>20.176244386823168</v>
      </c>
    </row>
    <row r="25" spans="1:7" x14ac:dyDescent="0.25">
      <c r="A25" s="214"/>
      <c r="B25" s="61" t="s">
        <v>377</v>
      </c>
      <c r="C25" s="61">
        <v>100.492</v>
      </c>
      <c r="D25" s="67">
        <f t="shared" si="0"/>
        <v>0.97112485504445301</v>
      </c>
      <c r="E25" s="68"/>
      <c r="F25" s="63">
        <f>'[2]serie de tiempo'!J27/'F56'!D25</f>
        <v>20.89329697886399</v>
      </c>
      <c r="G25" s="63">
        <f>'[2]serie de tiempo'!K27/D25</f>
        <v>20.574079528718705</v>
      </c>
    </row>
    <row r="26" spans="1:7" x14ac:dyDescent="0.25">
      <c r="A26" s="214"/>
      <c r="B26" s="61" t="s">
        <v>378</v>
      </c>
      <c r="C26" s="61">
        <v>100.917</v>
      </c>
      <c r="D26" s="67">
        <f t="shared" si="0"/>
        <v>0.97523192887514498</v>
      </c>
      <c r="E26" s="68"/>
      <c r="F26" s="63">
        <f>'[2]serie de tiempo'!J28/'F56'!D26</f>
        <v>21.061656608896417</v>
      </c>
      <c r="G26" s="63">
        <f>'[2]serie de tiempo'!K28/D26</f>
        <v>20.764291447427095</v>
      </c>
    </row>
    <row r="27" spans="1:7" x14ac:dyDescent="0.25">
      <c r="A27" s="214"/>
      <c r="B27" s="61" t="s">
        <v>379</v>
      </c>
      <c r="C27" s="61">
        <v>101.44</v>
      </c>
      <c r="D27" s="67">
        <f t="shared" si="0"/>
        <v>0.98028604561267874</v>
      </c>
      <c r="E27" s="68"/>
      <c r="F27" s="63">
        <f>'[2]serie de tiempo'!J29/'F56'!D27</f>
        <v>21.248899842271292</v>
      </c>
      <c r="G27" s="63">
        <f>'[2]serie de tiempo'!K29/D27</f>
        <v>20.953067823343847</v>
      </c>
    </row>
    <row r="28" spans="1:7" x14ac:dyDescent="0.25">
      <c r="A28" s="214"/>
      <c r="B28" s="61" t="s">
        <v>380</v>
      </c>
      <c r="C28" s="61">
        <v>102.303</v>
      </c>
      <c r="D28" s="67">
        <f t="shared" si="0"/>
        <v>0.98862582141476607</v>
      </c>
      <c r="E28" s="68"/>
      <c r="F28" s="63">
        <f>'[2]serie de tiempo'!J30/'F56'!D28</f>
        <v>21.216318192037381</v>
      </c>
      <c r="G28" s="63">
        <f>'[2]serie de tiempo'!K30/D28</f>
        <v>20.95370417328915</v>
      </c>
    </row>
    <row r="29" spans="1:7" x14ac:dyDescent="0.25">
      <c r="A29" s="214"/>
      <c r="B29" s="61" t="s">
        <v>381</v>
      </c>
      <c r="C29" s="61">
        <v>103.02</v>
      </c>
      <c r="D29" s="67">
        <f t="shared" si="0"/>
        <v>0.99555469655972162</v>
      </c>
      <c r="E29" s="68"/>
      <c r="F29" s="63">
        <f>'[2]serie de tiempo'!J31/'F56'!D29</f>
        <v>20.977119662201517</v>
      </c>
      <c r="G29" s="63">
        <f>'[2]serie de tiempo'!K31/D29</f>
        <v>20.725522235294118</v>
      </c>
    </row>
    <row r="30" spans="1:7" x14ac:dyDescent="0.25">
      <c r="A30" s="214">
        <v>2019</v>
      </c>
      <c r="B30" s="61" t="s">
        <v>369</v>
      </c>
      <c r="C30" s="69">
        <v>103.108</v>
      </c>
      <c r="D30" s="67">
        <f t="shared" si="0"/>
        <v>0.99640510243525315</v>
      </c>
      <c r="E30" s="68"/>
      <c r="F30" s="63">
        <f>'[2]serie de tiempo'!J32/'F56'!D30</f>
        <v>20.974756099623693</v>
      </c>
      <c r="G30" s="63">
        <f>'[2]serie de tiempo'!K32/D30</f>
        <v>20.655220401520737</v>
      </c>
    </row>
    <row r="31" spans="1:7" x14ac:dyDescent="0.25">
      <c r="A31" s="214"/>
      <c r="B31" s="61" t="s">
        <v>371</v>
      </c>
      <c r="C31" s="69">
        <v>103.07899999999999</v>
      </c>
      <c r="D31" s="67">
        <f t="shared" si="0"/>
        <v>0.99612485504445292</v>
      </c>
      <c r="F31" s="63">
        <f>'[2]serie de tiempo'!J33/'F56'!D32</f>
        <v>21.669642</v>
      </c>
      <c r="G31" s="63">
        <f>'[2]serie de tiempo'!K33/D31</f>
        <v>21.427330009798311</v>
      </c>
    </row>
    <row r="32" spans="1:7" x14ac:dyDescent="0.25">
      <c r="A32" s="214"/>
      <c r="B32" s="61" t="s">
        <v>372</v>
      </c>
      <c r="C32" s="61">
        <v>103.48</v>
      </c>
      <c r="D32" s="67">
        <f>C32/$C$32</f>
        <v>1</v>
      </c>
      <c r="F32" s="63">
        <f>'[2]serie de tiempo'!J34/D32</f>
        <v>21.806450999999999</v>
      </c>
      <c r="G32" s="63">
        <f>'[2]serie de tiempo'!K34/D32</f>
        <v>21.460429999999999</v>
      </c>
    </row>
  </sheetData>
  <mergeCells count="4">
    <mergeCell ref="F4:G4"/>
    <mergeCell ref="A6:A17"/>
    <mergeCell ref="A18:A29"/>
    <mergeCell ref="A30:A32"/>
  </mergeCell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dimension ref="A1:G52"/>
  <sheetViews>
    <sheetView workbookViewId="0">
      <selection activeCell="A2" sqref="A2"/>
    </sheetView>
  </sheetViews>
  <sheetFormatPr baseColWidth="10" defaultRowHeight="15" x14ac:dyDescent="0.25"/>
  <cols>
    <col min="1" max="1" width="31.7109375" style="45" customWidth="1"/>
    <col min="2" max="16384" width="11.42578125" style="45"/>
  </cols>
  <sheetData>
    <row r="1" spans="1:7" x14ac:dyDescent="0.25">
      <c r="A1" s="45" t="s">
        <v>706</v>
      </c>
    </row>
    <row r="2" spans="1:7" x14ac:dyDescent="0.25">
      <c r="A2" s="59" t="s">
        <v>696</v>
      </c>
    </row>
    <row r="4" spans="1:7" x14ac:dyDescent="0.25">
      <c r="A4" s="70" t="s">
        <v>707</v>
      </c>
    </row>
    <row r="5" spans="1:7" ht="17.25" x14ac:dyDescent="0.25">
      <c r="A5" s="71" t="s">
        <v>708</v>
      </c>
    </row>
    <row r="6" spans="1:7" x14ac:dyDescent="0.25">
      <c r="A6" s="71" t="s">
        <v>709</v>
      </c>
    </row>
    <row r="7" spans="1:7" x14ac:dyDescent="0.25">
      <c r="A7" s="71" t="s">
        <v>710</v>
      </c>
      <c r="B7" s="72">
        <v>103.07899999999999</v>
      </c>
    </row>
    <row r="8" spans="1:7" x14ac:dyDescent="0.25">
      <c r="A8" s="71" t="s">
        <v>711</v>
      </c>
      <c r="B8" s="71"/>
      <c r="C8" s="71"/>
      <c r="D8" s="71"/>
      <c r="G8" s="71"/>
    </row>
    <row r="9" spans="1:7" x14ac:dyDescent="0.25">
      <c r="A9" s="73" t="s">
        <v>391</v>
      </c>
      <c r="B9" s="73" t="s">
        <v>712</v>
      </c>
      <c r="C9" s="73" t="s">
        <v>713</v>
      </c>
      <c r="D9" s="73" t="s">
        <v>705</v>
      </c>
      <c r="E9" s="74"/>
      <c r="F9" s="74"/>
      <c r="G9" s="74"/>
    </row>
    <row r="10" spans="1:7" x14ac:dyDescent="0.25">
      <c r="A10" s="75" t="s">
        <v>52</v>
      </c>
      <c r="B10" s="76">
        <v>16.974837999999998</v>
      </c>
      <c r="C10" s="77">
        <v>18.466128999999999</v>
      </c>
      <c r="D10" s="78">
        <v>21.001290000000001</v>
      </c>
    </row>
    <row r="11" spans="1:7" x14ac:dyDescent="0.25">
      <c r="A11" s="79" t="s">
        <v>56</v>
      </c>
      <c r="B11" s="76">
        <v>17.846450999999998</v>
      </c>
      <c r="C11" s="77">
        <v>19.082903000000002</v>
      </c>
      <c r="D11" s="78">
        <v>20.782579999999999</v>
      </c>
    </row>
    <row r="12" spans="1:7" x14ac:dyDescent="0.25">
      <c r="A12" s="75" t="s">
        <v>67</v>
      </c>
      <c r="B12" s="76">
        <v>18.559031999999998</v>
      </c>
      <c r="C12" s="77">
        <v>19.706773999999999</v>
      </c>
      <c r="D12" s="78">
        <v>20.215160999999998</v>
      </c>
    </row>
    <row r="13" spans="1:7" x14ac:dyDescent="0.25">
      <c r="A13" s="75" t="s">
        <v>45</v>
      </c>
      <c r="B13" s="76">
        <v>18.851611999999999</v>
      </c>
      <c r="C13" s="77">
        <v>19.670645</v>
      </c>
      <c r="D13" s="78">
        <v>20.672903000000002</v>
      </c>
    </row>
    <row r="14" spans="1:7" x14ac:dyDescent="0.25">
      <c r="A14" s="75" t="s">
        <v>393</v>
      </c>
      <c r="B14" s="76">
        <v>19.10258</v>
      </c>
      <c r="C14" s="77">
        <v>19.971934999999998</v>
      </c>
      <c r="D14" s="78">
        <v>20.916450999999999</v>
      </c>
    </row>
    <row r="15" spans="1:7" x14ac:dyDescent="0.25">
      <c r="A15" s="75" t="s">
        <v>57</v>
      </c>
      <c r="B15" s="76">
        <v>19.327096000000001</v>
      </c>
      <c r="C15" s="77">
        <v>20.524193</v>
      </c>
      <c r="D15" s="78">
        <v>21.577096000000001</v>
      </c>
    </row>
    <row r="16" spans="1:7" x14ac:dyDescent="0.25">
      <c r="A16" s="75" t="s">
        <v>60</v>
      </c>
      <c r="B16" s="76">
        <v>19.472902999999999</v>
      </c>
      <c r="C16" s="77">
        <v>20.441611999999999</v>
      </c>
      <c r="D16" s="78">
        <v>21.114837999999999</v>
      </c>
    </row>
    <row r="17" spans="1:4" x14ac:dyDescent="0.25">
      <c r="A17" s="75" t="s">
        <v>55</v>
      </c>
      <c r="B17" s="76">
        <v>19.502903</v>
      </c>
      <c r="C17" s="77">
        <v>20.332903000000002</v>
      </c>
      <c r="D17" s="78">
        <v>21.242258</v>
      </c>
    </row>
    <row r="18" spans="1:4" x14ac:dyDescent="0.25">
      <c r="A18" s="75" t="s">
        <v>47</v>
      </c>
      <c r="B18" s="76">
        <v>19.552903000000001</v>
      </c>
      <c r="C18" s="77">
        <v>20.353224999999998</v>
      </c>
      <c r="D18" s="78">
        <v>21.245483</v>
      </c>
    </row>
    <row r="19" spans="1:4" x14ac:dyDescent="0.25">
      <c r="A19" s="75" t="s">
        <v>46</v>
      </c>
      <c r="B19" s="76">
        <v>19.613225</v>
      </c>
      <c r="C19" s="77">
        <v>20.79</v>
      </c>
      <c r="D19" s="78">
        <v>21.468709</v>
      </c>
    </row>
    <row r="20" spans="1:4" x14ac:dyDescent="0.25">
      <c r="A20" s="75" t="s">
        <v>63</v>
      </c>
      <c r="B20" s="76">
        <v>19.627096000000002</v>
      </c>
      <c r="C20" s="77">
        <v>20.559353999999999</v>
      </c>
      <c r="D20" s="78">
        <v>21.444192999999999</v>
      </c>
    </row>
    <row r="21" spans="1:4" x14ac:dyDescent="0.25">
      <c r="A21" s="79" t="s">
        <v>33</v>
      </c>
      <c r="B21" s="76">
        <v>19.772794999999999</v>
      </c>
      <c r="C21" s="80">
        <v>20.814007</v>
      </c>
      <c r="D21" s="81">
        <v>21.460429999999999</v>
      </c>
    </row>
    <row r="22" spans="1:4" x14ac:dyDescent="0.25">
      <c r="A22" s="75" t="s">
        <v>66</v>
      </c>
      <c r="B22" s="76">
        <v>19.778708999999999</v>
      </c>
      <c r="C22" s="77">
        <v>20.768063999999999</v>
      </c>
      <c r="D22" s="78">
        <v>21.310967000000002</v>
      </c>
    </row>
    <row r="23" spans="1:4" x14ac:dyDescent="0.25">
      <c r="A23" s="75" t="s">
        <v>54</v>
      </c>
      <c r="B23" s="76">
        <v>19.788709000000001</v>
      </c>
      <c r="C23" s="77">
        <v>20.764192999999999</v>
      </c>
      <c r="D23" s="78">
        <v>21.572579999999999</v>
      </c>
    </row>
    <row r="24" spans="1:4" x14ac:dyDescent="0.25">
      <c r="A24" s="79" t="s">
        <v>44</v>
      </c>
      <c r="B24" s="76">
        <v>19.853224999999998</v>
      </c>
      <c r="C24" s="77">
        <v>20.882902999999999</v>
      </c>
      <c r="D24" s="78">
        <v>21.480322000000001</v>
      </c>
    </row>
    <row r="25" spans="1:4" x14ac:dyDescent="0.25">
      <c r="A25" s="75" t="s">
        <v>65</v>
      </c>
      <c r="B25" s="76">
        <v>19.912903</v>
      </c>
      <c r="C25" s="77">
        <v>21.014838000000001</v>
      </c>
      <c r="D25" s="78">
        <v>21.380966999999998</v>
      </c>
    </row>
    <row r="26" spans="1:4" x14ac:dyDescent="0.25">
      <c r="A26" s="79" t="s">
        <v>53</v>
      </c>
      <c r="B26" s="76">
        <v>19.966774000000001</v>
      </c>
      <c r="C26" s="77">
        <v>21.156129</v>
      </c>
      <c r="D26" s="78">
        <v>21.309031999999998</v>
      </c>
    </row>
    <row r="27" spans="1:4" x14ac:dyDescent="0.25">
      <c r="A27" s="75" t="s">
        <v>50</v>
      </c>
      <c r="B27" s="76">
        <v>20.009032000000001</v>
      </c>
      <c r="C27" s="77">
        <v>21.073547999999999</v>
      </c>
      <c r="D27" s="78">
        <v>21.703869999999998</v>
      </c>
    </row>
    <row r="28" spans="1:4" x14ac:dyDescent="0.25">
      <c r="A28" s="75" t="s">
        <v>69</v>
      </c>
      <c r="B28" s="76">
        <v>20.017095999999999</v>
      </c>
      <c r="C28" s="77">
        <v>20.822903</v>
      </c>
      <c r="D28" s="78">
        <v>21.677419</v>
      </c>
    </row>
    <row r="29" spans="1:4" x14ac:dyDescent="0.25">
      <c r="A29" s="75" t="s">
        <v>51</v>
      </c>
      <c r="B29" s="76">
        <v>20.023387</v>
      </c>
      <c r="C29" s="77">
        <v>21.024515999999998</v>
      </c>
      <c r="D29" s="78">
        <v>21.610322</v>
      </c>
    </row>
    <row r="30" spans="1:4" x14ac:dyDescent="0.25">
      <c r="A30" s="75" t="s">
        <v>72</v>
      </c>
      <c r="B30" s="76">
        <v>20.053547999999999</v>
      </c>
      <c r="C30" s="77">
        <v>21.160322000000001</v>
      </c>
      <c r="D30" s="78">
        <v>21.472258</v>
      </c>
    </row>
    <row r="31" spans="1:4" x14ac:dyDescent="0.25">
      <c r="A31" s="75" t="s">
        <v>64</v>
      </c>
      <c r="B31" s="76">
        <v>20.150321999999999</v>
      </c>
      <c r="C31" s="77">
        <v>21.429031999999999</v>
      </c>
      <c r="D31" s="78">
        <v>21.553547999999999</v>
      </c>
    </row>
    <row r="32" spans="1:4" x14ac:dyDescent="0.25">
      <c r="A32" s="75" t="s">
        <v>355</v>
      </c>
      <c r="B32" s="76">
        <v>20.155805999999998</v>
      </c>
      <c r="C32" s="77">
        <v>21.197741000000001</v>
      </c>
      <c r="D32" s="78">
        <v>21.737418999999999</v>
      </c>
    </row>
    <row r="33" spans="1:4" x14ac:dyDescent="0.25">
      <c r="A33" s="79" t="s">
        <v>68</v>
      </c>
      <c r="B33" s="76">
        <v>20.172903000000002</v>
      </c>
      <c r="C33" s="77">
        <v>21.688708999999999</v>
      </c>
      <c r="D33" s="78">
        <v>21.773225</v>
      </c>
    </row>
    <row r="34" spans="1:4" x14ac:dyDescent="0.25">
      <c r="A34" s="75" t="s">
        <v>49</v>
      </c>
      <c r="B34" s="76">
        <v>20.198387</v>
      </c>
      <c r="C34" s="77">
        <v>21.054838</v>
      </c>
      <c r="D34" s="78">
        <v>21.747095999999999</v>
      </c>
    </row>
    <row r="35" spans="1:4" x14ac:dyDescent="0.25">
      <c r="A35" s="75" t="s">
        <v>714</v>
      </c>
      <c r="B35" s="76">
        <v>20.246451</v>
      </c>
      <c r="C35" s="77">
        <v>21.167418999999999</v>
      </c>
      <c r="D35" s="78">
        <v>21.662903</v>
      </c>
    </row>
    <row r="36" spans="1:4" x14ac:dyDescent="0.25">
      <c r="A36" s="75" t="s">
        <v>73</v>
      </c>
      <c r="B36" s="76">
        <v>20.309677000000001</v>
      </c>
      <c r="C36" s="77">
        <v>21.322903</v>
      </c>
      <c r="D36" s="78">
        <v>21.960967</v>
      </c>
    </row>
    <row r="37" spans="1:4" x14ac:dyDescent="0.25">
      <c r="A37" s="75" t="s">
        <v>74</v>
      </c>
      <c r="B37" s="76">
        <v>20.364193</v>
      </c>
      <c r="C37" s="77">
        <v>21.305482999999999</v>
      </c>
      <c r="D37" s="78">
        <v>21.740645000000001</v>
      </c>
    </row>
    <row r="38" spans="1:4" x14ac:dyDescent="0.25">
      <c r="A38" s="75" t="s">
        <v>70</v>
      </c>
      <c r="B38" s="82">
        <v>20.483547999999999</v>
      </c>
      <c r="C38" s="77">
        <v>21.602903000000001</v>
      </c>
      <c r="D38" s="78">
        <v>21.810967000000002</v>
      </c>
    </row>
    <row r="39" spans="1:4" x14ac:dyDescent="0.25">
      <c r="A39" s="75" t="s">
        <v>59</v>
      </c>
      <c r="B39" s="76">
        <v>20.486450999999999</v>
      </c>
      <c r="C39" s="77">
        <v>21.421935000000001</v>
      </c>
      <c r="D39" s="78">
        <v>21.679354</v>
      </c>
    </row>
    <row r="40" spans="1:4" x14ac:dyDescent="0.25">
      <c r="A40" s="75" t="s">
        <v>392</v>
      </c>
      <c r="B40" s="76">
        <v>20.589032</v>
      </c>
      <c r="C40" s="77">
        <v>21.453225</v>
      </c>
      <c r="D40" s="78">
        <v>22.069676999999999</v>
      </c>
    </row>
    <row r="41" spans="1:4" x14ac:dyDescent="0.25">
      <c r="A41" s="75" t="s">
        <v>42</v>
      </c>
      <c r="B41" s="76">
        <v>20.703225</v>
      </c>
      <c r="C41" s="77">
        <v>21.591934999999999</v>
      </c>
      <c r="D41" s="78">
        <v>21.806450999999999</v>
      </c>
    </row>
    <row r="42" spans="1:4" x14ac:dyDescent="0.25">
      <c r="A42" s="75" t="s">
        <v>62</v>
      </c>
      <c r="B42" s="76">
        <v>20.784838000000001</v>
      </c>
      <c r="C42" s="77">
        <v>22.034516</v>
      </c>
      <c r="D42" s="78">
        <v>21.842903</v>
      </c>
    </row>
    <row r="44" spans="1:4" x14ac:dyDescent="0.25">
      <c r="B44" s="63"/>
      <c r="C44" s="63"/>
      <c r="D44" s="63"/>
    </row>
    <row r="45" spans="1:4" x14ac:dyDescent="0.25">
      <c r="A45" s="83" t="s">
        <v>715</v>
      </c>
      <c r="B45" s="63" t="s">
        <v>716</v>
      </c>
      <c r="C45" s="63" t="s">
        <v>716</v>
      </c>
      <c r="D45" s="63" t="s">
        <v>716</v>
      </c>
    </row>
    <row r="46" spans="1:4" x14ac:dyDescent="0.25">
      <c r="A46" s="45" t="str">
        <f>LOOKUP(B46,B10:B42,A10:A42)</f>
        <v>Nayarit</v>
      </c>
      <c r="B46" s="63">
        <f>MAX(B10:B42)</f>
        <v>20.784838000000001</v>
      </c>
    </row>
    <row r="47" spans="1:4" x14ac:dyDescent="0.25">
      <c r="A47" s="45" t="str">
        <f>LOOKUP(C47,C10:C42,A10:A42)</f>
        <v>Nayarit</v>
      </c>
      <c r="C47" s="63">
        <f>MAX(C10:C42)</f>
        <v>22.034516</v>
      </c>
    </row>
    <row r="48" spans="1:4" x14ac:dyDescent="0.25">
      <c r="A48" s="45" t="str">
        <f>LOOKUP(D48,D10:D42,A10:A42)</f>
        <v>Michoacán</v>
      </c>
      <c r="D48" s="63">
        <f>MAX(D10:D42)</f>
        <v>22.069676999999999</v>
      </c>
    </row>
    <row r="49" spans="1:4" x14ac:dyDescent="0.25">
      <c r="B49" s="45" t="s">
        <v>717</v>
      </c>
      <c r="C49" s="45" t="s">
        <v>717</v>
      </c>
      <c r="D49" s="45" t="s">
        <v>717</v>
      </c>
    </row>
    <row r="50" spans="1:4" x14ac:dyDescent="0.25">
      <c r="A50" s="45" t="str">
        <f>LOOKUP(B50,B10:B42,A10:A42)</f>
        <v>Tamaulipas</v>
      </c>
      <c r="B50" s="63">
        <f>MIN(B10:B42)</f>
        <v>16.974837999999998</v>
      </c>
    </row>
    <row r="51" spans="1:4" x14ac:dyDescent="0.25">
      <c r="A51" s="45" t="str">
        <f>LOOKUP(C51,C10:C42,A10:A42)</f>
        <v>Tamaulipas</v>
      </c>
      <c r="C51" s="63">
        <f>MIN(C10:C42)</f>
        <v>18.466128999999999</v>
      </c>
    </row>
    <row r="52" spans="1:4" x14ac:dyDescent="0.25">
      <c r="A52" s="45" t="s">
        <v>67</v>
      </c>
      <c r="D52" s="63">
        <f xml:space="preserve"> MIN(D10:D42)</f>
        <v>20.215160999999998</v>
      </c>
    </row>
  </sheetData>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3" filterMode="1"/>
  <dimension ref="A1:J116"/>
  <sheetViews>
    <sheetView topLeftCell="E1" workbookViewId="0">
      <selection activeCell="E1" sqref="E1:E2"/>
    </sheetView>
  </sheetViews>
  <sheetFormatPr baseColWidth="10" defaultRowHeight="15" x14ac:dyDescent="0.25"/>
  <cols>
    <col min="1" max="4" width="11.42578125" style="45"/>
    <col min="5" max="5" width="13.85546875" style="45" customWidth="1"/>
    <col min="6" max="6" width="15.7109375" style="45" customWidth="1"/>
    <col min="7" max="16384" width="11.42578125" style="45"/>
  </cols>
  <sheetData>
    <row r="1" spans="1:8" x14ac:dyDescent="0.25">
      <c r="E1" s="137" t="s">
        <v>828</v>
      </c>
    </row>
    <row r="2" spans="1:8" x14ac:dyDescent="0.25">
      <c r="E2" s="29" t="s">
        <v>829</v>
      </c>
    </row>
    <row r="4" spans="1:8" x14ac:dyDescent="0.25">
      <c r="D4" s="139" t="s">
        <v>830</v>
      </c>
      <c r="E4" s="139" t="s">
        <v>831</v>
      </c>
      <c r="F4" s="139" t="s">
        <v>832</v>
      </c>
      <c r="G4" s="140" t="s">
        <v>833</v>
      </c>
      <c r="H4" s="140" t="s">
        <v>41</v>
      </c>
    </row>
    <row r="5" spans="1:8" x14ac:dyDescent="0.25">
      <c r="A5" s="215">
        <v>2016</v>
      </c>
      <c r="B5" s="141" t="s">
        <v>802</v>
      </c>
      <c r="C5" s="141" t="s">
        <v>42</v>
      </c>
      <c r="D5" s="141">
        <v>2</v>
      </c>
      <c r="E5" s="142">
        <v>0</v>
      </c>
      <c r="F5" s="141">
        <v>7</v>
      </c>
      <c r="G5" s="45">
        <f>SUM(D5:F5)</f>
        <v>9</v>
      </c>
      <c r="H5" s="45">
        <v>4.3030302999999996</v>
      </c>
    </row>
    <row r="6" spans="1:8" x14ac:dyDescent="0.25">
      <c r="A6" s="216"/>
      <c r="B6" s="143" t="s">
        <v>803</v>
      </c>
      <c r="C6" s="143" t="s">
        <v>42</v>
      </c>
      <c r="D6" s="143">
        <v>5</v>
      </c>
      <c r="E6" s="144">
        <v>0</v>
      </c>
      <c r="F6" s="143">
        <v>6</v>
      </c>
      <c r="G6" s="45">
        <f t="shared" ref="G6:G41" si="0">SUM(D6:F6)</f>
        <v>11</v>
      </c>
      <c r="H6" s="45">
        <v>3.6666666999999999</v>
      </c>
    </row>
    <row r="7" spans="1:8" x14ac:dyDescent="0.25">
      <c r="A7" s="216"/>
      <c r="B7" s="141" t="s">
        <v>720</v>
      </c>
      <c r="C7" s="141" t="s">
        <v>42</v>
      </c>
      <c r="D7" s="141">
        <v>4</v>
      </c>
      <c r="E7" s="142">
        <v>0</v>
      </c>
      <c r="F7" s="141">
        <v>30</v>
      </c>
      <c r="G7" s="45">
        <f t="shared" si="0"/>
        <v>34</v>
      </c>
      <c r="H7" s="45">
        <v>19.181818</v>
      </c>
    </row>
    <row r="8" spans="1:8" x14ac:dyDescent="0.25">
      <c r="A8" s="216"/>
      <c r="B8" s="143" t="s">
        <v>834</v>
      </c>
      <c r="C8" s="143" t="s">
        <v>42</v>
      </c>
      <c r="D8" s="143">
        <v>2</v>
      </c>
      <c r="E8" s="144">
        <v>1</v>
      </c>
      <c r="F8" s="143">
        <v>30</v>
      </c>
      <c r="G8" s="45">
        <f t="shared" si="0"/>
        <v>33</v>
      </c>
      <c r="H8" s="45">
        <v>14.433332999999999</v>
      </c>
    </row>
    <row r="9" spans="1:8" x14ac:dyDescent="0.25">
      <c r="A9" s="216"/>
      <c r="B9" s="141" t="s">
        <v>835</v>
      </c>
      <c r="C9" s="141" t="s">
        <v>42</v>
      </c>
      <c r="D9" s="141">
        <v>2</v>
      </c>
      <c r="E9" s="142">
        <v>4</v>
      </c>
      <c r="F9" s="141">
        <v>56</v>
      </c>
      <c r="G9" s="45">
        <f t="shared" si="0"/>
        <v>62</v>
      </c>
      <c r="H9" s="45">
        <v>15.571429</v>
      </c>
    </row>
    <row r="10" spans="1:8" x14ac:dyDescent="0.25">
      <c r="A10" s="216"/>
      <c r="B10" s="143" t="s">
        <v>836</v>
      </c>
      <c r="C10" s="143" t="s">
        <v>42</v>
      </c>
      <c r="D10" s="143">
        <v>3</v>
      </c>
      <c r="E10" s="144">
        <v>6</v>
      </c>
      <c r="F10" s="143">
        <v>128</v>
      </c>
      <c r="G10" s="45">
        <f t="shared" si="0"/>
        <v>137</v>
      </c>
      <c r="H10" s="45">
        <v>35.766666999999998</v>
      </c>
    </row>
    <row r="11" spans="1:8" x14ac:dyDescent="0.25">
      <c r="A11" s="216"/>
      <c r="B11" s="141" t="s">
        <v>837</v>
      </c>
      <c r="C11" s="141" t="s">
        <v>42</v>
      </c>
      <c r="D11" s="141">
        <v>2</v>
      </c>
      <c r="E11" s="142">
        <v>2</v>
      </c>
      <c r="F11" s="141">
        <v>64</v>
      </c>
      <c r="G11" s="45">
        <f t="shared" si="0"/>
        <v>68</v>
      </c>
      <c r="H11" s="45">
        <v>29.8</v>
      </c>
    </row>
    <row r="12" spans="1:8" x14ac:dyDescent="0.25">
      <c r="A12" s="216"/>
      <c r="B12" s="143" t="s">
        <v>838</v>
      </c>
      <c r="C12" s="143" t="s">
        <v>42</v>
      </c>
      <c r="D12" s="143">
        <v>1</v>
      </c>
      <c r="E12" s="144">
        <v>8</v>
      </c>
      <c r="F12" s="143">
        <v>43</v>
      </c>
      <c r="G12" s="45">
        <f t="shared" si="0"/>
        <v>52</v>
      </c>
      <c r="H12" s="45">
        <v>27.90625</v>
      </c>
    </row>
    <row r="13" spans="1:8" x14ac:dyDescent="0.25">
      <c r="A13" s="216"/>
      <c r="B13" s="141" t="s">
        <v>839</v>
      </c>
      <c r="C13" s="141" t="s">
        <v>42</v>
      </c>
      <c r="D13" s="141">
        <v>1</v>
      </c>
      <c r="E13" s="142">
        <v>9</v>
      </c>
      <c r="F13" s="141">
        <v>28</v>
      </c>
      <c r="G13" s="45">
        <f t="shared" si="0"/>
        <v>38</v>
      </c>
      <c r="H13" s="45">
        <v>30.172414</v>
      </c>
    </row>
    <row r="14" spans="1:8" x14ac:dyDescent="0.25">
      <c r="A14" s="216"/>
      <c r="B14" s="143" t="s">
        <v>840</v>
      </c>
      <c r="C14" s="143" t="s">
        <v>42</v>
      </c>
      <c r="D14" s="143">
        <v>20</v>
      </c>
      <c r="E14" s="144">
        <v>5</v>
      </c>
      <c r="F14" s="143">
        <v>28</v>
      </c>
      <c r="G14" s="45">
        <f t="shared" si="0"/>
        <v>53</v>
      </c>
      <c r="H14" s="45">
        <v>25.241378999999998</v>
      </c>
    </row>
    <row r="15" spans="1:8" x14ac:dyDescent="0.25">
      <c r="A15" s="216"/>
      <c r="B15" s="141" t="s">
        <v>841</v>
      </c>
      <c r="C15" s="141" t="s">
        <v>42</v>
      </c>
      <c r="D15" s="141">
        <v>8</v>
      </c>
      <c r="E15" s="142">
        <v>6</v>
      </c>
      <c r="F15" s="141">
        <v>51</v>
      </c>
      <c r="G15" s="45">
        <f t="shared" si="0"/>
        <v>65</v>
      </c>
      <c r="H15" s="45">
        <v>29</v>
      </c>
    </row>
    <row r="16" spans="1:8" x14ac:dyDescent="0.25">
      <c r="A16" s="217"/>
      <c r="B16" s="143" t="s">
        <v>721</v>
      </c>
      <c r="C16" s="143" t="s">
        <v>42</v>
      </c>
      <c r="D16" s="143">
        <v>1</v>
      </c>
      <c r="E16" s="144">
        <v>10</v>
      </c>
      <c r="F16" s="143">
        <v>51</v>
      </c>
      <c r="G16" s="45">
        <f t="shared" si="0"/>
        <v>62</v>
      </c>
      <c r="H16" s="45">
        <v>34.53125</v>
      </c>
    </row>
    <row r="17" spans="1:8" x14ac:dyDescent="0.25">
      <c r="A17" s="215">
        <v>2017</v>
      </c>
      <c r="B17" s="141" t="s">
        <v>802</v>
      </c>
      <c r="C17" s="141" t="s">
        <v>42</v>
      </c>
      <c r="D17" s="141">
        <v>15</v>
      </c>
      <c r="E17" s="142">
        <v>6</v>
      </c>
      <c r="F17" s="141">
        <v>21</v>
      </c>
      <c r="G17" s="45">
        <f t="shared" si="0"/>
        <v>42</v>
      </c>
      <c r="H17" s="45">
        <v>18.65625</v>
      </c>
    </row>
    <row r="18" spans="1:8" x14ac:dyDescent="0.25">
      <c r="A18" s="216"/>
      <c r="B18" s="143" t="s">
        <v>803</v>
      </c>
      <c r="C18" s="143" t="s">
        <v>42</v>
      </c>
      <c r="D18" s="143">
        <v>3</v>
      </c>
      <c r="E18" s="144">
        <v>4</v>
      </c>
      <c r="F18" s="143">
        <v>29</v>
      </c>
      <c r="G18" s="45">
        <f t="shared" si="0"/>
        <v>36</v>
      </c>
      <c r="H18" s="45">
        <v>23.4375</v>
      </c>
    </row>
    <row r="19" spans="1:8" x14ac:dyDescent="0.25">
      <c r="A19" s="216"/>
      <c r="B19" s="141" t="s">
        <v>720</v>
      </c>
      <c r="C19" s="141" t="s">
        <v>42</v>
      </c>
      <c r="D19" s="141">
        <v>1</v>
      </c>
      <c r="E19" s="142">
        <v>7</v>
      </c>
      <c r="F19" s="141">
        <v>61</v>
      </c>
      <c r="G19" s="45">
        <f t="shared" si="0"/>
        <v>69</v>
      </c>
      <c r="H19" s="45">
        <v>35.625</v>
      </c>
    </row>
    <row r="20" spans="1:8" x14ac:dyDescent="0.25">
      <c r="A20" s="216"/>
      <c r="B20" s="143" t="s">
        <v>834</v>
      </c>
      <c r="C20" s="143" t="s">
        <v>42</v>
      </c>
      <c r="D20" s="143">
        <v>1</v>
      </c>
      <c r="E20" s="144">
        <v>1</v>
      </c>
      <c r="F20" s="143">
        <v>57</v>
      </c>
      <c r="G20" s="45">
        <f t="shared" si="0"/>
        <v>59</v>
      </c>
      <c r="H20" s="45">
        <v>28.625</v>
      </c>
    </row>
    <row r="21" spans="1:8" x14ac:dyDescent="0.25">
      <c r="A21" s="216"/>
      <c r="B21" s="141" t="s">
        <v>835</v>
      </c>
      <c r="C21" s="141" t="s">
        <v>42</v>
      </c>
      <c r="D21" s="141">
        <v>0</v>
      </c>
      <c r="E21" s="142">
        <v>4</v>
      </c>
      <c r="F21" s="141">
        <v>107</v>
      </c>
      <c r="G21" s="45">
        <f t="shared" si="0"/>
        <v>111</v>
      </c>
      <c r="H21" s="45">
        <v>26.40625</v>
      </c>
    </row>
    <row r="22" spans="1:8" x14ac:dyDescent="0.25">
      <c r="A22" s="216"/>
      <c r="B22" s="143" t="s">
        <v>836</v>
      </c>
      <c r="C22" s="143" t="s">
        <v>42</v>
      </c>
      <c r="D22" s="143">
        <v>0</v>
      </c>
      <c r="E22" s="144">
        <v>6</v>
      </c>
      <c r="F22" s="143">
        <v>41</v>
      </c>
      <c r="G22" s="45">
        <f t="shared" si="0"/>
        <v>47</v>
      </c>
      <c r="H22" s="45">
        <v>24.71875</v>
      </c>
    </row>
    <row r="23" spans="1:8" x14ac:dyDescent="0.25">
      <c r="A23" s="216"/>
      <c r="B23" s="141" t="s">
        <v>837</v>
      </c>
      <c r="C23" s="141" t="s">
        <v>42</v>
      </c>
      <c r="D23" s="141">
        <v>1</v>
      </c>
      <c r="E23" s="142">
        <v>3</v>
      </c>
      <c r="F23" s="141">
        <v>45</v>
      </c>
      <c r="G23" s="45">
        <f t="shared" si="0"/>
        <v>49</v>
      </c>
      <c r="H23" s="45">
        <v>21.03125</v>
      </c>
    </row>
    <row r="24" spans="1:8" x14ac:dyDescent="0.25">
      <c r="A24" s="216"/>
      <c r="B24" s="143" t="s">
        <v>838</v>
      </c>
      <c r="C24" s="143" t="s">
        <v>42</v>
      </c>
      <c r="D24" s="143">
        <v>3</v>
      </c>
      <c r="E24" s="144">
        <v>5</v>
      </c>
      <c r="F24" s="143">
        <v>37</v>
      </c>
      <c r="G24" s="45">
        <f t="shared" si="0"/>
        <v>45</v>
      </c>
      <c r="H24" s="45">
        <v>24.03125</v>
      </c>
    </row>
    <row r="25" spans="1:8" x14ac:dyDescent="0.25">
      <c r="A25" s="216"/>
      <c r="B25" s="141" t="s">
        <v>839</v>
      </c>
      <c r="C25" s="141" t="s">
        <v>42</v>
      </c>
      <c r="D25" s="141">
        <v>2</v>
      </c>
      <c r="E25" s="142">
        <v>7</v>
      </c>
      <c r="F25" s="141">
        <v>49</v>
      </c>
      <c r="G25" s="45">
        <f t="shared" si="0"/>
        <v>58</v>
      </c>
      <c r="H25" s="45">
        <v>25.5</v>
      </c>
    </row>
    <row r="26" spans="1:8" x14ac:dyDescent="0.25">
      <c r="A26" s="216"/>
      <c r="B26" s="143" t="s">
        <v>840</v>
      </c>
      <c r="C26" s="143" t="s">
        <v>42</v>
      </c>
      <c r="D26" s="143">
        <v>0</v>
      </c>
      <c r="E26" s="144">
        <v>5</v>
      </c>
      <c r="F26" s="143">
        <v>77</v>
      </c>
      <c r="G26" s="45">
        <f t="shared" si="0"/>
        <v>82</v>
      </c>
      <c r="H26" s="45">
        <v>30.96875</v>
      </c>
    </row>
    <row r="27" spans="1:8" x14ac:dyDescent="0.25">
      <c r="A27" s="216"/>
      <c r="B27" s="141" t="s">
        <v>841</v>
      </c>
      <c r="C27" s="141" t="s">
        <v>42</v>
      </c>
      <c r="D27" s="141">
        <v>1</v>
      </c>
      <c r="E27" s="142">
        <v>6</v>
      </c>
      <c r="F27" s="141">
        <v>55</v>
      </c>
      <c r="G27" s="45">
        <f t="shared" si="0"/>
        <v>62</v>
      </c>
      <c r="H27" s="45">
        <v>28.59375</v>
      </c>
    </row>
    <row r="28" spans="1:8" x14ac:dyDescent="0.25">
      <c r="A28" s="217"/>
      <c r="B28" s="143" t="s">
        <v>721</v>
      </c>
      <c r="C28" s="143" t="s">
        <v>42</v>
      </c>
      <c r="D28" s="143">
        <v>3</v>
      </c>
      <c r="E28" s="144">
        <v>7</v>
      </c>
      <c r="F28" s="143">
        <v>130</v>
      </c>
      <c r="G28" s="45">
        <f t="shared" si="0"/>
        <v>140</v>
      </c>
      <c r="H28" s="45">
        <v>42.21875</v>
      </c>
    </row>
    <row r="29" spans="1:8" x14ac:dyDescent="0.25">
      <c r="A29" s="215">
        <v>2018</v>
      </c>
      <c r="B29" s="141" t="s">
        <v>802</v>
      </c>
      <c r="C29" s="141" t="s">
        <v>42</v>
      </c>
      <c r="D29" s="141">
        <v>1</v>
      </c>
      <c r="E29" s="142">
        <v>8</v>
      </c>
      <c r="F29" s="141">
        <v>70</v>
      </c>
      <c r="G29" s="45">
        <f t="shared" si="0"/>
        <v>79</v>
      </c>
      <c r="H29" s="45">
        <v>30.333333</v>
      </c>
    </row>
    <row r="30" spans="1:8" x14ac:dyDescent="0.25">
      <c r="A30" s="216"/>
      <c r="B30" s="143" t="s">
        <v>803</v>
      </c>
      <c r="C30" s="143" t="s">
        <v>42</v>
      </c>
      <c r="D30" s="143">
        <v>0</v>
      </c>
      <c r="E30" s="144">
        <v>8</v>
      </c>
      <c r="F30" s="143">
        <v>93</v>
      </c>
      <c r="G30" s="45">
        <f t="shared" si="0"/>
        <v>101</v>
      </c>
      <c r="H30" s="45">
        <v>39.666666999999997</v>
      </c>
    </row>
    <row r="31" spans="1:8" x14ac:dyDescent="0.25">
      <c r="A31" s="216"/>
      <c r="B31" s="141" t="s">
        <v>720</v>
      </c>
      <c r="C31" s="141" t="s">
        <v>42</v>
      </c>
      <c r="D31" s="141">
        <v>4</v>
      </c>
      <c r="E31" s="142">
        <v>22</v>
      </c>
      <c r="F31" s="141">
        <v>100</v>
      </c>
      <c r="G31" s="45">
        <f t="shared" si="0"/>
        <v>126</v>
      </c>
      <c r="H31" s="45">
        <v>39.69697</v>
      </c>
    </row>
    <row r="32" spans="1:8" x14ac:dyDescent="0.25">
      <c r="A32" s="216"/>
      <c r="B32" s="143" t="s">
        <v>834</v>
      </c>
      <c r="C32" s="143" t="s">
        <v>42</v>
      </c>
      <c r="D32" s="143">
        <v>0</v>
      </c>
      <c r="E32" s="144">
        <v>19</v>
      </c>
      <c r="F32" s="143">
        <v>91</v>
      </c>
      <c r="G32" s="45">
        <f t="shared" si="0"/>
        <v>110</v>
      </c>
      <c r="H32" s="45">
        <v>41.909090999999997</v>
      </c>
    </row>
    <row r="33" spans="1:10" x14ac:dyDescent="0.25">
      <c r="A33" s="216"/>
      <c r="B33" s="141" t="s">
        <v>835</v>
      </c>
      <c r="C33" s="141" t="s">
        <v>42</v>
      </c>
      <c r="D33" s="141">
        <v>0</v>
      </c>
      <c r="E33" s="142">
        <v>21</v>
      </c>
      <c r="F33" s="141">
        <v>125</v>
      </c>
      <c r="G33" s="45">
        <f t="shared" si="0"/>
        <v>146</v>
      </c>
      <c r="H33" s="45">
        <v>45.090909000000003</v>
      </c>
    </row>
    <row r="34" spans="1:10" x14ac:dyDescent="0.25">
      <c r="A34" s="216"/>
      <c r="B34" s="143" t="s">
        <v>836</v>
      </c>
      <c r="C34" s="143" t="s">
        <v>42</v>
      </c>
      <c r="D34" s="143">
        <v>0</v>
      </c>
      <c r="E34" s="144">
        <v>26</v>
      </c>
      <c r="F34" s="143">
        <v>96</v>
      </c>
      <c r="G34" s="45">
        <f t="shared" si="0"/>
        <v>122</v>
      </c>
      <c r="H34" s="45">
        <v>48.212121000000003</v>
      </c>
    </row>
    <row r="35" spans="1:10" x14ac:dyDescent="0.25">
      <c r="A35" s="216"/>
      <c r="B35" s="141" t="s">
        <v>837</v>
      </c>
      <c r="C35" s="141" t="s">
        <v>42</v>
      </c>
      <c r="D35" s="141">
        <v>1</v>
      </c>
      <c r="E35" s="142">
        <v>7</v>
      </c>
      <c r="F35" s="141">
        <v>74</v>
      </c>
      <c r="G35" s="45">
        <f t="shared" si="0"/>
        <v>82</v>
      </c>
      <c r="H35" s="45">
        <v>37.545454999999997</v>
      </c>
    </row>
    <row r="36" spans="1:10" x14ac:dyDescent="0.25">
      <c r="A36" s="216"/>
      <c r="B36" s="143" t="s">
        <v>838</v>
      </c>
      <c r="C36" s="143" t="s">
        <v>42</v>
      </c>
      <c r="D36" s="143">
        <v>1</v>
      </c>
      <c r="E36" s="144">
        <v>2</v>
      </c>
      <c r="F36" s="143">
        <v>91</v>
      </c>
      <c r="G36" s="45">
        <f t="shared" si="0"/>
        <v>94</v>
      </c>
      <c r="H36" s="45">
        <v>38.69697</v>
      </c>
    </row>
    <row r="37" spans="1:10" x14ac:dyDescent="0.25">
      <c r="A37" s="216"/>
      <c r="B37" s="145" t="s">
        <v>839</v>
      </c>
      <c r="C37" s="145" t="s">
        <v>42</v>
      </c>
      <c r="D37" s="145">
        <v>1</v>
      </c>
      <c r="E37" s="145">
        <v>11</v>
      </c>
      <c r="F37" s="145">
        <v>141</v>
      </c>
      <c r="G37" s="45">
        <f t="shared" si="0"/>
        <v>153</v>
      </c>
      <c r="H37" s="45">
        <v>50.272727000000003</v>
      </c>
    </row>
    <row r="38" spans="1:10" x14ac:dyDescent="0.25">
      <c r="A38" s="216"/>
      <c r="B38" s="146" t="s">
        <v>840</v>
      </c>
      <c r="C38" s="146" t="s">
        <v>42</v>
      </c>
      <c r="D38" s="146">
        <v>3</v>
      </c>
      <c r="E38" s="146">
        <v>8</v>
      </c>
      <c r="F38" s="146">
        <v>156</v>
      </c>
      <c r="G38" s="45">
        <f t="shared" si="0"/>
        <v>167</v>
      </c>
      <c r="H38" s="45">
        <v>48.909090999999997</v>
      </c>
    </row>
    <row r="39" spans="1:10" x14ac:dyDescent="0.25">
      <c r="A39" s="216"/>
      <c r="B39" s="145" t="s">
        <v>841</v>
      </c>
      <c r="C39" s="145" t="s">
        <v>42</v>
      </c>
      <c r="D39" s="145">
        <v>3</v>
      </c>
      <c r="E39" s="145">
        <v>9</v>
      </c>
      <c r="F39" s="145">
        <v>151</v>
      </c>
      <c r="G39" s="45">
        <f t="shared" si="0"/>
        <v>163</v>
      </c>
      <c r="H39" s="45">
        <v>54.030303000000004</v>
      </c>
    </row>
    <row r="40" spans="1:10" x14ac:dyDescent="0.25">
      <c r="A40" s="218"/>
      <c r="B40" s="147" t="s">
        <v>721</v>
      </c>
      <c r="C40" s="147" t="s">
        <v>42</v>
      </c>
      <c r="D40" s="147">
        <v>5</v>
      </c>
      <c r="E40" s="148">
        <v>11</v>
      </c>
      <c r="F40" s="147">
        <v>218</v>
      </c>
      <c r="G40" s="45">
        <f t="shared" si="0"/>
        <v>234</v>
      </c>
      <c r="H40" s="45">
        <v>65.242424</v>
      </c>
    </row>
    <row r="41" spans="1:10" x14ac:dyDescent="0.25">
      <c r="A41" s="45">
        <v>2019</v>
      </c>
      <c r="B41" s="45" t="s">
        <v>802</v>
      </c>
      <c r="C41" s="45" t="s">
        <v>42</v>
      </c>
      <c r="D41" s="149">
        <v>3</v>
      </c>
      <c r="E41" s="149">
        <v>33</v>
      </c>
      <c r="F41" s="149">
        <v>150</v>
      </c>
      <c r="G41" s="45">
        <f t="shared" si="0"/>
        <v>186</v>
      </c>
      <c r="H41" s="150">
        <v>60.25</v>
      </c>
    </row>
    <row r="44" spans="1:10" x14ac:dyDescent="0.25">
      <c r="D44" s="45" t="s">
        <v>95</v>
      </c>
    </row>
    <row r="45" spans="1:10" x14ac:dyDescent="0.25">
      <c r="B45" s="45" t="s">
        <v>367</v>
      </c>
      <c r="C45" s="45">
        <v>2016</v>
      </c>
      <c r="D45" s="45">
        <v>2017</v>
      </c>
      <c r="E45" s="45">
        <v>2018</v>
      </c>
      <c r="F45" s="45" t="s">
        <v>89</v>
      </c>
      <c r="I45" s="45" t="s">
        <v>802</v>
      </c>
      <c r="J45" s="45">
        <f>VLOOKUP(I45,$B$47:$F$91,2)</f>
        <v>4.3030302999999996</v>
      </c>
    </row>
    <row r="46" spans="1:10" hidden="1" x14ac:dyDescent="0.25"/>
    <row r="47" spans="1:10" x14ac:dyDescent="0.25">
      <c r="B47" s="45" t="s">
        <v>834</v>
      </c>
      <c r="C47" s="45">
        <v>14.433332999999999</v>
      </c>
      <c r="D47" s="45">
        <v>28.625</v>
      </c>
      <c r="E47" s="45">
        <v>41.909090999999997</v>
      </c>
      <c r="F47" s="45">
        <v>28.757895000000001</v>
      </c>
      <c r="I47" s="45" t="s">
        <v>803</v>
      </c>
      <c r="J47" s="45">
        <f>VLOOKUP(I47,$B$47:$F$91,2)</f>
        <v>3.6666666999999999</v>
      </c>
    </row>
    <row r="48" spans="1:10" hidden="1" x14ac:dyDescent="0.25">
      <c r="C48" s="45">
        <v>36.616073</v>
      </c>
      <c r="D48" s="45">
        <v>75.660852000000006</v>
      </c>
      <c r="E48" s="45">
        <v>93.265871000000004</v>
      </c>
      <c r="F48" s="45">
        <v>73.409333000000004</v>
      </c>
    </row>
    <row r="49" spans="2:10" hidden="1" x14ac:dyDescent="0.25">
      <c r="C49" s="45">
        <v>30</v>
      </c>
      <c r="D49" s="45">
        <v>32</v>
      </c>
      <c r="E49" s="45">
        <v>33</v>
      </c>
      <c r="F49" s="45">
        <v>95</v>
      </c>
    </row>
    <row r="50" spans="2:10" hidden="1" x14ac:dyDescent="0.25"/>
    <row r="51" spans="2:10" x14ac:dyDescent="0.25">
      <c r="B51" s="45" t="s">
        <v>838</v>
      </c>
      <c r="C51" s="45">
        <v>27.90625</v>
      </c>
      <c r="D51" s="45">
        <v>24.03125</v>
      </c>
      <c r="E51" s="45">
        <v>38.69697</v>
      </c>
      <c r="F51" s="45">
        <v>30.298969</v>
      </c>
      <c r="I51" s="45" t="s">
        <v>720</v>
      </c>
      <c r="J51" s="45">
        <f>VLOOKUP(I51,$B$47:$F$91,2)</f>
        <v>19.181818</v>
      </c>
    </row>
    <row r="52" spans="2:10" hidden="1" x14ac:dyDescent="0.25">
      <c r="C52" s="45">
        <v>74.793203000000005</v>
      </c>
      <c r="D52" s="45">
        <v>57.249023000000001</v>
      </c>
      <c r="E52" s="45">
        <v>84.088674999999995</v>
      </c>
      <c r="F52" s="45">
        <v>72.532488000000001</v>
      </c>
    </row>
    <row r="53" spans="2:10" hidden="1" x14ac:dyDescent="0.25">
      <c r="C53" s="45">
        <v>32</v>
      </c>
      <c r="D53" s="45">
        <v>32</v>
      </c>
      <c r="E53" s="45">
        <v>33</v>
      </c>
      <c r="F53" s="45">
        <v>97</v>
      </c>
    </row>
    <row r="54" spans="2:10" hidden="1" x14ac:dyDescent="0.25"/>
    <row r="55" spans="2:10" x14ac:dyDescent="0.25">
      <c r="B55" s="45" t="s">
        <v>721</v>
      </c>
      <c r="C55" s="45">
        <v>34.53125</v>
      </c>
      <c r="D55" s="45">
        <v>42.21875</v>
      </c>
      <c r="E55" s="45">
        <v>65.242424</v>
      </c>
      <c r="F55" s="45">
        <v>47.515464000000001</v>
      </c>
      <c r="I55" s="45" t="s">
        <v>834</v>
      </c>
      <c r="J55" s="45">
        <f>VLOOKUP(I55,$B$47:$F$91,2)</f>
        <v>14.433332999999999</v>
      </c>
    </row>
    <row r="56" spans="2:10" hidden="1" x14ac:dyDescent="0.25">
      <c r="C56" s="45">
        <v>92.891189999999995</v>
      </c>
      <c r="D56" s="45">
        <v>101.58508999999999</v>
      </c>
      <c r="E56" s="45">
        <v>138.11658</v>
      </c>
      <c r="F56" s="45">
        <v>112.47677</v>
      </c>
    </row>
    <row r="57" spans="2:10" hidden="1" x14ac:dyDescent="0.25">
      <c r="C57" s="45">
        <v>32</v>
      </c>
      <c r="D57" s="45">
        <v>32</v>
      </c>
      <c r="E57" s="45">
        <v>33</v>
      </c>
      <c r="F57" s="45">
        <v>97</v>
      </c>
    </row>
    <row r="58" spans="2:10" hidden="1" x14ac:dyDescent="0.25"/>
    <row r="59" spans="2:10" x14ac:dyDescent="0.25">
      <c r="B59" s="45" t="s">
        <v>802</v>
      </c>
      <c r="C59" s="45">
        <v>4.3030302999999996</v>
      </c>
      <c r="D59" s="45">
        <v>18.65625</v>
      </c>
      <c r="E59" s="45">
        <v>30.333333</v>
      </c>
      <c r="F59" s="45">
        <v>17.755102000000001</v>
      </c>
      <c r="I59" s="45" t="s">
        <v>835</v>
      </c>
      <c r="J59" s="45">
        <f>VLOOKUP(I59,$B$47:$F$91,2)</f>
        <v>15.571429</v>
      </c>
    </row>
    <row r="60" spans="2:10" hidden="1" x14ac:dyDescent="0.25">
      <c r="C60" s="45">
        <v>11.941223000000001</v>
      </c>
      <c r="D60" s="45">
        <v>45.778998999999999</v>
      </c>
      <c r="E60" s="45">
        <v>62.497833</v>
      </c>
      <c r="F60" s="45">
        <v>46.054665</v>
      </c>
    </row>
    <row r="61" spans="2:10" hidden="1" x14ac:dyDescent="0.25">
      <c r="C61" s="45">
        <v>33</v>
      </c>
      <c r="D61" s="45">
        <v>32</v>
      </c>
      <c r="E61" s="45">
        <v>33</v>
      </c>
      <c r="F61" s="45">
        <v>98</v>
      </c>
    </row>
    <row r="62" spans="2:10" hidden="1" x14ac:dyDescent="0.25"/>
    <row r="63" spans="2:10" x14ac:dyDescent="0.25">
      <c r="B63" s="45" t="s">
        <v>803</v>
      </c>
      <c r="C63" s="45">
        <v>3.6666666999999999</v>
      </c>
      <c r="D63" s="45">
        <v>23.4375</v>
      </c>
      <c r="E63" s="45">
        <v>39.666666999999997</v>
      </c>
      <c r="F63" s="45">
        <v>22.244897999999999</v>
      </c>
      <c r="I63" s="45" t="s">
        <v>836</v>
      </c>
      <c r="J63" s="45">
        <f>VLOOKUP(I63,$B$47:$F$91,2)</f>
        <v>35.766666999999998</v>
      </c>
    </row>
    <row r="64" spans="2:10" hidden="1" x14ac:dyDescent="0.25">
      <c r="C64" s="45">
        <v>8.8835052999999995</v>
      </c>
      <c r="D64" s="45">
        <v>55.823417999999997</v>
      </c>
      <c r="E64" s="45">
        <v>83.416000999999994</v>
      </c>
      <c r="F64" s="45">
        <v>59.486125999999999</v>
      </c>
    </row>
    <row r="65" spans="2:10" hidden="1" x14ac:dyDescent="0.25">
      <c r="C65" s="45">
        <v>33</v>
      </c>
      <c r="D65" s="45">
        <v>32</v>
      </c>
      <c r="E65" s="45">
        <v>33</v>
      </c>
      <c r="F65" s="45">
        <v>98</v>
      </c>
    </row>
    <row r="66" spans="2:10" hidden="1" x14ac:dyDescent="0.25"/>
    <row r="67" spans="2:10" x14ac:dyDescent="0.25">
      <c r="B67" s="45" t="s">
        <v>837</v>
      </c>
      <c r="C67" s="45">
        <v>29.8</v>
      </c>
      <c r="D67" s="45">
        <v>21.03125</v>
      </c>
      <c r="E67" s="45">
        <v>37.545454999999997</v>
      </c>
      <c r="F67" s="45">
        <v>29.536842</v>
      </c>
      <c r="I67" s="45" t="s">
        <v>837</v>
      </c>
      <c r="J67" s="45">
        <f>VLOOKUP(I67,$B$47:$F$91,2)</f>
        <v>29.8</v>
      </c>
    </row>
    <row r="68" spans="2:10" hidden="1" x14ac:dyDescent="0.25">
      <c r="C68" s="45">
        <v>75.676444000000004</v>
      </c>
      <c r="D68" s="45">
        <v>47.990243999999997</v>
      </c>
      <c r="E68" s="45">
        <v>85.968777000000003</v>
      </c>
      <c r="F68" s="45">
        <v>71.340479999999999</v>
      </c>
    </row>
    <row r="69" spans="2:10" hidden="1" x14ac:dyDescent="0.25">
      <c r="C69" s="45">
        <v>30</v>
      </c>
      <c r="D69" s="45">
        <v>32</v>
      </c>
      <c r="E69" s="45">
        <v>33</v>
      </c>
      <c r="F69" s="45">
        <v>95</v>
      </c>
    </row>
    <row r="70" spans="2:10" hidden="1" x14ac:dyDescent="0.25"/>
    <row r="71" spans="2:10" x14ac:dyDescent="0.25">
      <c r="B71" s="45" t="s">
        <v>836</v>
      </c>
      <c r="C71" s="45">
        <v>35.766666999999998</v>
      </c>
      <c r="D71" s="45">
        <v>24.71875</v>
      </c>
      <c r="E71" s="45">
        <v>48.212121000000003</v>
      </c>
      <c r="F71" s="45">
        <v>36.368420999999998</v>
      </c>
      <c r="I71" s="45" t="s">
        <v>838</v>
      </c>
      <c r="J71" s="45">
        <f>VLOOKUP(I71,$B$47:$F$91,2)</f>
        <v>27.90625</v>
      </c>
    </row>
    <row r="72" spans="2:10" hidden="1" x14ac:dyDescent="0.25">
      <c r="C72" s="45">
        <v>84.891283000000001</v>
      </c>
      <c r="D72" s="45">
        <v>67.643866000000003</v>
      </c>
      <c r="E72" s="45">
        <v>102.79006</v>
      </c>
      <c r="F72" s="45">
        <v>86.166841000000005</v>
      </c>
    </row>
    <row r="73" spans="2:10" hidden="1" x14ac:dyDescent="0.25">
      <c r="C73" s="45">
        <v>30</v>
      </c>
      <c r="D73" s="45">
        <v>32</v>
      </c>
      <c r="E73" s="45">
        <v>33</v>
      </c>
      <c r="F73" s="45">
        <v>95</v>
      </c>
    </row>
    <row r="74" spans="2:10" hidden="1" x14ac:dyDescent="0.25"/>
    <row r="75" spans="2:10" x14ac:dyDescent="0.25">
      <c r="B75" s="45" t="s">
        <v>720</v>
      </c>
      <c r="C75" s="45">
        <v>19.181818</v>
      </c>
      <c r="D75" s="45">
        <v>35.625</v>
      </c>
      <c r="E75" s="45">
        <v>39.69697</v>
      </c>
      <c r="F75" s="45">
        <v>31.459184</v>
      </c>
      <c r="I75" s="45" t="s">
        <v>839</v>
      </c>
      <c r="J75" s="45">
        <f>VLOOKUP(I75,$B$47:$F$91,2)</f>
        <v>30.172414</v>
      </c>
    </row>
    <row r="76" spans="2:10" hidden="1" x14ac:dyDescent="0.25">
      <c r="C76" s="45">
        <v>50.239086999999998</v>
      </c>
      <c r="D76" s="45">
        <v>90.055448999999996</v>
      </c>
      <c r="E76" s="45">
        <v>87.594764999999995</v>
      </c>
      <c r="F76" s="45">
        <v>77.690658999999997</v>
      </c>
    </row>
    <row r="77" spans="2:10" hidden="1" x14ac:dyDescent="0.25">
      <c r="C77" s="45">
        <v>33</v>
      </c>
      <c r="D77" s="45">
        <v>32</v>
      </c>
      <c r="E77" s="45">
        <v>33</v>
      </c>
      <c r="F77" s="45">
        <v>98</v>
      </c>
    </row>
    <row r="78" spans="2:10" hidden="1" x14ac:dyDescent="0.25"/>
    <row r="79" spans="2:10" x14ac:dyDescent="0.25">
      <c r="B79" s="45" t="s">
        <v>835</v>
      </c>
      <c r="C79" s="45">
        <v>15.571429</v>
      </c>
      <c r="D79" s="45">
        <v>26.40625</v>
      </c>
      <c r="E79" s="45">
        <v>45.090909000000003</v>
      </c>
      <c r="F79" s="45">
        <v>29.774194000000001</v>
      </c>
      <c r="I79" s="45" t="s">
        <v>840</v>
      </c>
      <c r="J79" s="45">
        <f>VLOOKUP(I79,$B$47:$F$91,2)</f>
        <v>25.241378999999998</v>
      </c>
    </row>
    <row r="80" spans="2:10" hidden="1" x14ac:dyDescent="0.25">
      <c r="C80" s="45">
        <v>33.691881000000002</v>
      </c>
      <c r="D80" s="45">
        <v>66.663264999999996</v>
      </c>
      <c r="E80" s="45">
        <v>101.83177000000001</v>
      </c>
      <c r="F80" s="45">
        <v>74.745673999999994</v>
      </c>
    </row>
    <row r="81" spans="2:10" hidden="1" x14ac:dyDescent="0.25">
      <c r="C81" s="45">
        <v>28</v>
      </c>
      <c r="D81" s="45">
        <v>32</v>
      </c>
      <c r="E81" s="45">
        <v>33</v>
      </c>
      <c r="F81" s="45">
        <v>93</v>
      </c>
    </row>
    <row r="82" spans="2:10" hidden="1" x14ac:dyDescent="0.25"/>
    <row r="83" spans="2:10" x14ac:dyDescent="0.25">
      <c r="B83" s="45" t="s">
        <v>841</v>
      </c>
      <c r="C83" s="45">
        <v>29</v>
      </c>
      <c r="D83" s="45">
        <v>28.59375</v>
      </c>
      <c r="E83" s="45">
        <v>54.030303000000004</v>
      </c>
      <c r="F83" s="45">
        <v>37.381442999999997</v>
      </c>
      <c r="I83" s="45" t="s">
        <v>841</v>
      </c>
      <c r="J83" s="45">
        <f>VLOOKUP(I83,$B$47:$F$91,2)</f>
        <v>29</v>
      </c>
    </row>
    <row r="84" spans="2:10" hidden="1" x14ac:dyDescent="0.25">
      <c r="C84" s="45">
        <v>77.274541999999997</v>
      </c>
      <c r="D84" s="45">
        <v>73.248080000000002</v>
      </c>
      <c r="E84" s="45">
        <v>109.53581</v>
      </c>
      <c r="F84" s="45">
        <v>88.343604999999997</v>
      </c>
    </row>
    <row r="85" spans="2:10" hidden="1" x14ac:dyDescent="0.25">
      <c r="C85" s="45">
        <v>32</v>
      </c>
      <c r="D85" s="45">
        <v>32</v>
      </c>
      <c r="E85" s="45">
        <v>33</v>
      </c>
      <c r="F85" s="45">
        <v>97</v>
      </c>
    </row>
    <row r="86" spans="2:10" hidden="1" x14ac:dyDescent="0.25"/>
    <row r="87" spans="2:10" x14ac:dyDescent="0.25">
      <c r="B87" s="45" t="s">
        <v>840</v>
      </c>
      <c r="C87" s="45">
        <v>25.241378999999998</v>
      </c>
      <c r="D87" s="45">
        <v>30.96875</v>
      </c>
      <c r="E87" s="45">
        <v>48.909090999999997</v>
      </c>
      <c r="F87" s="45">
        <v>35.5</v>
      </c>
      <c r="I87" s="45" t="s">
        <v>721</v>
      </c>
      <c r="J87" s="45">
        <f>VLOOKUP(I87,$B$47:$F$91,2)</f>
        <v>34.53125</v>
      </c>
    </row>
    <row r="88" spans="2:10" hidden="1" x14ac:dyDescent="0.25">
      <c r="C88" s="45">
        <v>67.769913000000003</v>
      </c>
      <c r="D88" s="45">
        <v>93.814671000000004</v>
      </c>
      <c r="E88" s="45">
        <v>104.95247999999999</v>
      </c>
      <c r="F88" s="45">
        <v>90.610681999999997</v>
      </c>
    </row>
    <row r="89" spans="2:10" hidden="1" x14ac:dyDescent="0.25">
      <c r="C89" s="45">
        <v>29</v>
      </c>
      <c r="D89" s="45">
        <v>32</v>
      </c>
      <c r="E89" s="45">
        <v>33</v>
      </c>
      <c r="F89" s="45">
        <v>94</v>
      </c>
    </row>
    <row r="90" spans="2:10" hidden="1" x14ac:dyDescent="0.25"/>
    <row r="91" spans="2:10" x14ac:dyDescent="0.25">
      <c r="B91" s="45" t="s">
        <v>839</v>
      </c>
      <c r="C91" s="45">
        <v>30.172414</v>
      </c>
      <c r="D91" s="45">
        <v>25.5</v>
      </c>
      <c r="E91" s="45">
        <v>50.272727000000003</v>
      </c>
      <c r="F91" s="45">
        <v>35.638297999999999</v>
      </c>
      <c r="I91" s="45" t="s">
        <v>802</v>
      </c>
      <c r="J91" s="45">
        <f>VLOOKUP(I91,$B$47:$F$91,3)</f>
        <v>18.65625</v>
      </c>
    </row>
    <row r="92" spans="2:10" hidden="1" x14ac:dyDescent="0.25">
      <c r="C92" s="45">
        <v>95.198689999999999</v>
      </c>
      <c r="D92" s="45">
        <v>67.097905999999995</v>
      </c>
      <c r="E92" s="45">
        <v>111.95766</v>
      </c>
      <c r="F92" s="45">
        <v>93.074816999999996</v>
      </c>
      <c r="I92" s="45" t="s">
        <v>803</v>
      </c>
    </row>
    <row r="93" spans="2:10" hidden="1" x14ac:dyDescent="0.25">
      <c r="C93" s="45">
        <v>29</v>
      </c>
      <c r="D93" s="45">
        <v>32</v>
      </c>
      <c r="E93" s="45">
        <v>33</v>
      </c>
      <c r="F93" s="45">
        <v>94</v>
      </c>
      <c r="I93" s="45" t="s">
        <v>720</v>
      </c>
    </row>
    <row r="94" spans="2:10" x14ac:dyDescent="0.25">
      <c r="I94" s="45" t="s">
        <v>803</v>
      </c>
      <c r="J94" s="45">
        <f t="shared" ref="J94:J104" si="1">VLOOKUP(I94,$B$47:$F$91,3)</f>
        <v>23.4375</v>
      </c>
    </row>
    <row r="95" spans="2:10" x14ac:dyDescent="0.25">
      <c r="B95" s="45" t="s">
        <v>89</v>
      </c>
      <c r="C95" s="45">
        <v>22.277628</v>
      </c>
      <c r="D95" s="45">
        <v>27.484375</v>
      </c>
      <c r="E95" s="45">
        <v>44.967171999999998</v>
      </c>
      <c r="F95" s="45">
        <v>31.821024999999999</v>
      </c>
      <c r="I95" s="45" t="s">
        <v>720</v>
      </c>
      <c r="J95" s="45">
        <f t="shared" si="1"/>
        <v>35.625</v>
      </c>
    </row>
    <row r="96" spans="2:10" x14ac:dyDescent="0.25">
      <c r="C96" s="45">
        <v>65.405727999999996</v>
      </c>
      <c r="D96" s="45">
        <v>71.470162000000002</v>
      </c>
      <c r="E96" s="45">
        <v>97.858158000000003</v>
      </c>
      <c r="F96" s="45">
        <v>80.386236999999994</v>
      </c>
      <c r="I96" s="45" t="s">
        <v>834</v>
      </c>
      <c r="J96" s="45">
        <f t="shared" si="1"/>
        <v>28.625</v>
      </c>
    </row>
    <row r="97" spans="3:10" x14ac:dyDescent="0.25">
      <c r="C97" s="45">
        <v>371</v>
      </c>
      <c r="D97" s="45">
        <v>384</v>
      </c>
      <c r="E97" s="45">
        <v>396</v>
      </c>
      <c r="F97" s="45">
        <v>1151</v>
      </c>
      <c r="I97" s="45" t="s">
        <v>835</v>
      </c>
      <c r="J97" s="45">
        <f t="shared" si="1"/>
        <v>26.40625</v>
      </c>
    </row>
    <row r="98" spans="3:10" x14ac:dyDescent="0.25">
      <c r="I98" s="45" t="s">
        <v>836</v>
      </c>
      <c r="J98" s="45">
        <f t="shared" si="1"/>
        <v>24.71875</v>
      </c>
    </row>
    <row r="99" spans="3:10" x14ac:dyDescent="0.25">
      <c r="I99" s="45" t="s">
        <v>837</v>
      </c>
      <c r="J99" s="45">
        <f t="shared" si="1"/>
        <v>21.03125</v>
      </c>
    </row>
    <row r="100" spans="3:10" x14ac:dyDescent="0.25">
      <c r="I100" s="45" t="s">
        <v>838</v>
      </c>
      <c r="J100" s="45">
        <f t="shared" si="1"/>
        <v>24.03125</v>
      </c>
    </row>
    <row r="101" spans="3:10" x14ac:dyDescent="0.25">
      <c r="I101" s="45" t="s">
        <v>839</v>
      </c>
      <c r="J101" s="45">
        <f t="shared" si="1"/>
        <v>25.5</v>
      </c>
    </row>
    <row r="102" spans="3:10" x14ac:dyDescent="0.25">
      <c r="I102" s="45" t="s">
        <v>840</v>
      </c>
      <c r="J102" s="45">
        <f t="shared" si="1"/>
        <v>30.96875</v>
      </c>
    </row>
    <row r="103" spans="3:10" x14ac:dyDescent="0.25">
      <c r="I103" s="45" t="s">
        <v>841</v>
      </c>
      <c r="J103" s="45">
        <f t="shared" si="1"/>
        <v>28.59375</v>
      </c>
    </row>
    <row r="104" spans="3:10" x14ac:dyDescent="0.25">
      <c r="I104" s="45" t="s">
        <v>721</v>
      </c>
      <c r="J104" s="45">
        <f t="shared" si="1"/>
        <v>42.21875</v>
      </c>
    </row>
    <row r="105" spans="3:10" x14ac:dyDescent="0.25">
      <c r="I105" s="45" t="s">
        <v>802</v>
      </c>
      <c r="J105" s="45">
        <f t="shared" ref="J105:J116" si="2">VLOOKUP(I105,$B$47:$F$91,4)</f>
        <v>30.333333</v>
      </c>
    </row>
    <row r="106" spans="3:10" x14ac:dyDescent="0.25">
      <c r="I106" s="45" t="s">
        <v>803</v>
      </c>
      <c r="J106" s="45">
        <f t="shared" si="2"/>
        <v>39.666666999999997</v>
      </c>
    </row>
    <row r="107" spans="3:10" x14ac:dyDescent="0.25">
      <c r="I107" s="45" t="s">
        <v>720</v>
      </c>
      <c r="J107" s="45">
        <f t="shared" si="2"/>
        <v>39.69697</v>
      </c>
    </row>
    <row r="108" spans="3:10" x14ac:dyDescent="0.25">
      <c r="I108" s="45" t="s">
        <v>834</v>
      </c>
      <c r="J108" s="45">
        <f t="shared" si="2"/>
        <v>41.909090999999997</v>
      </c>
    </row>
    <row r="109" spans="3:10" x14ac:dyDescent="0.25">
      <c r="I109" s="45" t="s">
        <v>835</v>
      </c>
      <c r="J109" s="45">
        <f t="shared" si="2"/>
        <v>45.090909000000003</v>
      </c>
    </row>
    <row r="110" spans="3:10" x14ac:dyDescent="0.25">
      <c r="I110" s="45" t="s">
        <v>836</v>
      </c>
      <c r="J110" s="45">
        <f t="shared" si="2"/>
        <v>48.212121000000003</v>
      </c>
    </row>
    <row r="111" spans="3:10" x14ac:dyDescent="0.25">
      <c r="I111" s="45" t="s">
        <v>837</v>
      </c>
      <c r="J111" s="45">
        <f t="shared" si="2"/>
        <v>37.545454999999997</v>
      </c>
    </row>
    <row r="112" spans="3:10" x14ac:dyDescent="0.25">
      <c r="I112" s="45" t="s">
        <v>838</v>
      </c>
      <c r="J112" s="45">
        <f t="shared" si="2"/>
        <v>38.69697</v>
      </c>
    </row>
    <row r="113" spans="9:10" x14ac:dyDescent="0.25">
      <c r="I113" s="45" t="s">
        <v>839</v>
      </c>
      <c r="J113" s="45">
        <f t="shared" si="2"/>
        <v>50.272727000000003</v>
      </c>
    </row>
    <row r="114" spans="9:10" x14ac:dyDescent="0.25">
      <c r="I114" s="45" t="s">
        <v>840</v>
      </c>
      <c r="J114" s="45">
        <f t="shared" si="2"/>
        <v>48.909090999999997</v>
      </c>
    </row>
    <row r="115" spans="9:10" x14ac:dyDescent="0.25">
      <c r="I115" s="45" t="s">
        <v>841</v>
      </c>
      <c r="J115" s="45">
        <f t="shared" si="2"/>
        <v>54.030303000000004</v>
      </c>
    </row>
    <row r="116" spans="9:10" x14ac:dyDescent="0.25">
      <c r="I116" s="45" t="s">
        <v>721</v>
      </c>
      <c r="J116" s="45">
        <f t="shared" si="2"/>
        <v>65.242424</v>
      </c>
    </row>
  </sheetData>
  <autoFilter ref="B45:F93">
    <filterColumn colId="0">
      <customFilters>
        <customFilter operator="notEqual" val=" "/>
      </customFilters>
    </filterColumn>
  </autoFilter>
  <mergeCells count="3">
    <mergeCell ref="A5:A16"/>
    <mergeCell ref="A17:A28"/>
    <mergeCell ref="A29:A4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A2" sqref="A2"/>
    </sheetView>
  </sheetViews>
  <sheetFormatPr baseColWidth="10" defaultRowHeight="12.75" x14ac:dyDescent="0.2"/>
  <cols>
    <col min="1" max="1" width="15.28515625" style="153" customWidth="1"/>
    <col min="2" max="2" width="9.85546875" style="153" customWidth="1"/>
    <col min="3" max="3" width="9.140625" style="153" bestFit="1" customWidth="1"/>
    <col min="4" max="4" width="10.140625" style="153" bestFit="1" customWidth="1"/>
    <col min="5" max="5" width="9.140625" style="153" bestFit="1" customWidth="1"/>
    <col min="6" max="6" width="9" style="153" bestFit="1" customWidth="1"/>
    <col min="7" max="7" width="9.140625" style="153" bestFit="1" customWidth="1"/>
    <col min="8" max="8" width="14.7109375" style="153" customWidth="1"/>
    <col min="9" max="9" width="9.42578125" style="153" customWidth="1"/>
    <col min="10" max="10" width="9.28515625" style="153" customWidth="1"/>
    <col min="11" max="16384" width="11.42578125" style="153"/>
  </cols>
  <sheetData>
    <row r="1" spans="1:13" ht="15.75" x14ac:dyDescent="0.2">
      <c r="A1" s="152" t="s">
        <v>910</v>
      </c>
    </row>
    <row r="2" spans="1:13" x14ac:dyDescent="0.2">
      <c r="A2" s="153" t="s">
        <v>843</v>
      </c>
    </row>
    <row r="4" spans="1:13" x14ac:dyDescent="0.2">
      <c r="A4" s="186" t="s">
        <v>911</v>
      </c>
    </row>
    <row r="5" spans="1:13" x14ac:dyDescent="0.2">
      <c r="A5" s="186" t="s">
        <v>912</v>
      </c>
    </row>
    <row r="6" spans="1:13" ht="26.25" customHeight="1" x14ac:dyDescent="0.2">
      <c r="A6" s="206" t="s">
        <v>911</v>
      </c>
      <c r="B6" s="207" t="s">
        <v>385</v>
      </c>
      <c r="C6" s="207"/>
      <c r="D6" s="207" t="s">
        <v>386</v>
      </c>
      <c r="E6" s="207"/>
      <c r="F6" s="208" t="s">
        <v>900</v>
      </c>
      <c r="G6" s="208"/>
      <c r="H6" s="206" t="s">
        <v>901</v>
      </c>
      <c r="I6" s="209" t="s">
        <v>902</v>
      </c>
      <c r="J6" s="209"/>
    </row>
    <row r="7" spans="1:13" ht="27" customHeight="1" x14ac:dyDescent="0.2">
      <c r="A7" s="206"/>
      <c r="B7" s="189" t="s">
        <v>33</v>
      </c>
      <c r="C7" s="189" t="s">
        <v>42</v>
      </c>
      <c r="D7" s="189" t="s">
        <v>33</v>
      </c>
      <c r="E7" s="189" t="s">
        <v>42</v>
      </c>
      <c r="F7" s="189" t="s">
        <v>33</v>
      </c>
      <c r="G7" s="189" t="s">
        <v>42</v>
      </c>
      <c r="H7" s="206"/>
      <c r="I7" s="189" t="s">
        <v>33</v>
      </c>
      <c r="J7" s="189" t="s">
        <v>42</v>
      </c>
    </row>
    <row r="8" spans="1:13" x14ac:dyDescent="0.2">
      <c r="A8" s="190" t="s">
        <v>903</v>
      </c>
      <c r="B8" s="191">
        <v>23243672</v>
      </c>
      <c r="C8" s="191">
        <v>4467173</v>
      </c>
      <c r="D8" s="191">
        <v>25816331</v>
      </c>
      <c r="E8" s="191">
        <v>5316045</v>
      </c>
      <c r="F8" s="191">
        <v>4419546</v>
      </c>
      <c r="G8" s="191">
        <v>934789</v>
      </c>
      <c r="H8" s="192">
        <f>G8/F8</f>
        <v>0.21151244946879158</v>
      </c>
      <c r="I8" s="191">
        <f>D8-B8</f>
        <v>2572659</v>
      </c>
      <c r="J8" s="191">
        <f>E8-C8</f>
        <v>848872</v>
      </c>
      <c r="M8" s="187">
        <f>E8/C8-1</f>
        <v>0.19002442932028818</v>
      </c>
    </row>
    <row r="9" spans="1:13" x14ac:dyDescent="0.2">
      <c r="A9" s="200" t="s">
        <v>904</v>
      </c>
      <c r="B9" s="201">
        <v>14533376</v>
      </c>
      <c r="C9" s="201">
        <v>2553080</v>
      </c>
      <c r="D9" s="201">
        <v>14866476</v>
      </c>
      <c r="E9" s="201">
        <v>2744112</v>
      </c>
      <c r="F9" s="201">
        <v>2599922</v>
      </c>
      <c r="G9" s="201">
        <v>491356</v>
      </c>
      <c r="H9" s="202">
        <f t="shared" ref="H9:H12" si="0">G9/F9</f>
        <v>0.18898874658547449</v>
      </c>
      <c r="I9" s="201">
        <f t="shared" ref="I9:J12" si="1">D9-B9</f>
        <v>333100</v>
      </c>
      <c r="J9" s="201">
        <f t="shared" si="1"/>
        <v>191032</v>
      </c>
      <c r="M9" s="187">
        <f t="shared" ref="M9:M11" si="2">E9/C9-1</f>
        <v>7.4824133987184016E-2</v>
      </c>
    </row>
    <row r="10" spans="1:13" x14ac:dyDescent="0.2">
      <c r="A10" s="190" t="s">
        <v>905</v>
      </c>
      <c r="B10" s="191">
        <v>134993</v>
      </c>
      <c r="C10" s="191">
        <v>14322</v>
      </c>
      <c r="D10" s="191">
        <v>134277</v>
      </c>
      <c r="E10" s="191">
        <v>15716</v>
      </c>
      <c r="F10" s="191">
        <v>20989</v>
      </c>
      <c r="G10" s="191">
        <v>2899</v>
      </c>
      <c r="H10" s="192">
        <f t="shared" si="0"/>
        <v>0.13811996760207729</v>
      </c>
      <c r="I10" s="191">
        <f t="shared" si="1"/>
        <v>-716</v>
      </c>
      <c r="J10" s="191">
        <f t="shared" si="1"/>
        <v>1394</v>
      </c>
      <c r="M10" s="187">
        <f t="shared" si="2"/>
        <v>9.7332774752129536E-2</v>
      </c>
    </row>
    <row r="11" spans="1:13" x14ac:dyDescent="0.2">
      <c r="A11" s="200" t="s">
        <v>906</v>
      </c>
      <c r="B11" s="201">
        <v>46242</v>
      </c>
      <c r="C11" s="201">
        <v>8662</v>
      </c>
      <c r="D11" s="201">
        <v>40084</v>
      </c>
      <c r="E11" s="201">
        <v>8181</v>
      </c>
      <c r="F11" s="201">
        <v>6521</v>
      </c>
      <c r="G11" s="201">
        <v>1327</v>
      </c>
      <c r="H11" s="202">
        <f t="shared" si="0"/>
        <v>0.20349639625824259</v>
      </c>
      <c r="I11" s="201">
        <f t="shared" si="1"/>
        <v>-6158</v>
      </c>
      <c r="J11" s="201">
        <f t="shared" si="1"/>
        <v>-481</v>
      </c>
      <c r="M11" s="187">
        <f t="shared" si="2"/>
        <v>-5.552990071577002E-2</v>
      </c>
    </row>
    <row r="12" spans="1:13" ht="13.5" thickBot="1" x14ac:dyDescent="0.25">
      <c r="A12" s="196" t="s">
        <v>89</v>
      </c>
      <c r="B12" s="197">
        <f>SUM(B8:B11)</f>
        <v>37958283</v>
      </c>
      <c r="C12" s="197">
        <f t="shared" ref="C12:G12" si="3">SUM(C8:C11)</f>
        <v>7043237</v>
      </c>
      <c r="D12" s="197">
        <f t="shared" si="3"/>
        <v>40857168</v>
      </c>
      <c r="E12" s="197">
        <f t="shared" si="3"/>
        <v>8084054</v>
      </c>
      <c r="F12" s="197">
        <f t="shared" si="3"/>
        <v>7046978</v>
      </c>
      <c r="G12" s="197">
        <f t="shared" si="3"/>
        <v>1430371</v>
      </c>
      <c r="H12" s="198">
        <f t="shared" si="0"/>
        <v>0.20297650993092359</v>
      </c>
      <c r="I12" s="197">
        <f t="shared" si="1"/>
        <v>2898885</v>
      </c>
      <c r="J12" s="197">
        <f t="shared" si="1"/>
        <v>1040817</v>
      </c>
      <c r="K12" s="199">
        <f>E12/C12-1</f>
        <v>0.14777537657755935</v>
      </c>
      <c r="M12" s="203"/>
    </row>
    <row r="13" spans="1:13" x14ac:dyDescent="0.2">
      <c r="M13" s="187"/>
    </row>
    <row r="14" spans="1:13" x14ac:dyDescent="0.2">
      <c r="A14" s="153" t="s">
        <v>843</v>
      </c>
    </row>
    <row r="15" spans="1:13" ht="38.25" customHeight="1" x14ac:dyDescent="0.2">
      <c r="A15" s="210" t="s">
        <v>876</v>
      </c>
      <c r="B15" s="210"/>
      <c r="C15" s="210"/>
      <c r="D15" s="210"/>
      <c r="E15" s="210"/>
      <c r="F15" s="210"/>
      <c r="G15" s="210"/>
      <c r="H15" s="210"/>
      <c r="I15" s="210"/>
      <c r="J15" s="210"/>
    </row>
    <row r="16" spans="1:13" x14ac:dyDescent="0.2">
      <c r="A16" s="153" t="s">
        <v>913</v>
      </c>
    </row>
    <row r="17" spans="1:12" x14ac:dyDescent="0.2">
      <c r="K17" s="204"/>
      <c r="L17" s="205"/>
    </row>
    <row r="20" spans="1:12" ht="38.25" customHeight="1" x14ac:dyDescent="0.25">
      <c r="A20" s="45"/>
      <c r="B20" s="45"/>
      <c r="C20" s="45"/>
      <c r="D20" s="45"/>
      <c r="E20" s="45"/>
      <c r="F20" s="45"/>
      <c r="G20" s="45"/>
      <c r="H20" s="45"/>
    </row>
    <row r="21" spans="1:12" ht="15" x14ac:dyDescent="0.25">
      <c r="A21" s="45"/>
      <c r="B21" s="45"/>
      <c r="C21" s="45"/>
      <c r="D21" s="45"/>
      <c r="E21" s="45"/>
      <c r="F21" s="45"/>
      <c r="G21" s="45"/>
      <c r="H21" s="45"/>
    </row>
    <row r="22" spans="1:12" ht="15" x14ac:dyDescent="0.25">
      <c r="A22" s="45"/>
      <c r="B22" s="45"/>
      <c r="C22" s="45"/>
      <c r="D22" s="45"/>
      <c r="E22" s="45"/>
      <c r="F22" s="45"/>
      <c r="G22" s="45"/>
      <c r="H22" s="45"/>
    </row>
    <row r="23" spans="1:12" ht="15" x14ac:dyDescent="0.25">
      <c r="A23" s="45"/>
      <c r="B23" s="45"/>
      <c r="C23" s="45"/>
      <c r="D23" s="45"/>
      <c r="E23" s="45"/>
      <c r="F23" s="45"/>
      <c r="G23" s="45"/>
      <c r="H23" s="45"/>
    </row>
    <row r="24" spans="1:12" ht="15" x14ac:dyDescent="0.25">
      <c r="A24" s="45"/>
      <c r="B24" s="45"/>
      <c r="C24" s="45"/>
      <c r="D24" s="45"/>
      <c r="E24" s="45"/>
      <c r="F24" s="45"/>
      <c r="G24" s="45"/>
      <c r="H24" s="45"/>
    </row>
    <row r="25" spans="1:12" ht="15" x14ac:dyDescent="0.25">
      <c r="A25" s="45"/>
      <c r="B25" s="45"/>
      <c r="C25" s="45"/>
      <c r="D25" s="45"/>
      <c r="E25" s="45"/>
      <c r="F25" s="45"/>
      <c r="G25" s="45"/>
      <c r="H25" s="45"/>
    </row>
    <row r="26" spans="1:12" ht="15" x14ac:dyDescent="0.25">
      <c r="A26" s="45"/>
      <c r="B26" s="45"/>
      <c r="C26" s="45"/>
      <c r="D26" s="45"/>
      <c r="E26" s="45"/>
      <c r="F26" s="45"/>
      <c r="G26" s="45"/>
      <c r="H26" s="45"/>
    </row>
  </sheetData>
  <mergeCells count="7">
    <mergeCell ref="A15:J15"/>
    <mergeCell ref="A6:A7"/>
    <mergeCell ref="B6:C6"/>
    <mergeCell ref="D6:E6"/>
    <mergeCell ref="F6:G6"/>
    <mergeCell ref="H6:H7"/>
    <mergeCell ref="I6:J6"/>
  </mergeCells>
  <pageMargins left="0.7" right="0.7" top="0.75" bottom="0.75" header="0.3" footer="0.3"/>
  <pageSetup orientation="portrait" horizontalDpi="1200" verticalDpi="12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2"/>
  <dimension ref="A1:C6"/>
  <sheetViews>
    <sheetView workbookViewId="0">
      <selection activeCell="E1" sqref="E1:E2"/>
    </sheetView>
  </sheetViews>
  <sheetFormatPr baseColWidth="10" defaultRowHeight="15" x14ac:dyDescent="0.25"/>
  <cols>
    <col min="1" max="16384" width="11.42578125" style="45"/>
  </cols>
  <sheetData>
    <row r="1" spans="1:3" x14ac:dyDescent="0.25">
      <c r="A1" s="137" t="s">
        <v>827</v>
      </c>
    </row>
    <row r="2" spans="1:3" x14ac:dyDescent="0.25">
      <c r="A2" s="29" t="s">
        <v>822</v>
      </c>
    </row>
    <row r="4" spans="1:3" x14ac:dyDescent="0.25">
      <c r="A4" s="45" t="s">
        <v>42</v>
      </c>
    </row>
    <row r="5" spans="1:3" x14ac:dyDescent="0.25">
      <c r="A5" s="138" t="s">
        <v>824</v>
      </c>
      <c r="B5" s="138" t="s">
        <v>825</v>
      </c>
      <c r="C5" s="138" t="s">
        <v>826</v>
      </c>
    </row>
    <row r="6" spans="1:3" x14ac:dyDescent="0.25">
      <c r="A6" s="133">
        <v>3</v>
      </c>
      <c r="B6" s="133">
        <v>33</v>
      </c>
      <c r="C6" s="133">
        <v>150</v>
      </c>
    </row>
  </sheetData>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1"/>
  <dimension ref="A1:F37"/>
  <sheetViews>
    <sheetView workbookViewId="0">
      <selection activeCell="E11" sqref="E11"/>
    </sheetView>
  </sheetViews>
  <sheetFormatPr baseColWidth="10" defaultRowHeight="15" x14ac:dyDescent="0.25"/>
  <cols>
    <col min="1" max="16384" width="11.42578125" style="45"/>
  </cols>
  <sheetData>
    <row r="1" spans="1:6" x14ac:dyDescent="0.25">
      <c r="A1" s="45" t="s">
        <v>821</v>
      </c>
    </row>
    <row r="2" spans="1:6" x14ac:dyDescent="0.25">
      <c r="A2" s="124" t="s">
        <v>822</v>
      </c>
    </row>
    <row r="4" spans="1:6" x14ac:dyDescent="0.25">
      <c r="A4" s="125">
        <v>2019</v>
      </c>
      <c r="B4" s="125" t="s">
        <v>823</v>
      </c>
      <c r="C4" s="126" t="s">
        <v>824</v>
      </c>
      <c r="D4" s="126" t="s">
        <v>825</v>
      </c>
      <c r="E4" s="126" t="s">
        <v>826</v>
      </c>
      <c r="F4" s="125"/>
    </row>
    <row r="5" spans="1:6" x14ac:dyDescent="0.25">
      <c r="A5" s="127" t="s">
        <v>44</v>
      </c>
      <c r="B5" s="128">
        <f t="shared" ref="B5:B36" si="0">SUM(C5:E5)</f>
        <v>1</v>
      </c>
      <c r="C5" s="129">
        <v>0</v>
      </c>
      <c r="D5" s="129">
        <v>0</v>
      </c>
      <c r="E5" s="129">
        <v>1</v>
      </c>
      <c r="F5" s="130">
        <f>RANK(B5,$B$5:$B$36,0)</f>
        <v>32</v>
      </c>
    </row>
    <row r="6" spans="1:6" x14ac:dyDescent="0.25">
      <c r="A6" s="127" t="s">
        <v>62</v>
      </c>
      <c r="B6" s="128">
        <f t="shared" si="0"/>
        <v>2</v>
      </c>
      <c r="C6" s="129">
        <v>0</v>
      </c>
      <c r="D6" s="129">
        <v>0</v>
      </c>
      <c r="E6" s="129">
        <v>2</v>
      </c>
      <c r="F6" s="130">
        <f t="shared" ref="F6:F36" si="1">RANK(B6,$B$5:$B$36,0)</f>
        <v>31</v>
      </c>
    </row>
    <row r="7" spans="1:6" x14ac:dyDescent="0.25">
      <c r="A7" s="127" t="s">
        <v>47</v>
      </c>
      <c r="B7" s="128">
        <f t="shared" si="0"/>
        <v>3</v>
      </c>
      <c r="C7" s="129">
        <v>0</v>
      </c>
      <c r="D7" s="129">
        <v>0</v>
      </c>
      <c r="E7" s="129">
        <v>3</v>
      </c>
      <c r="F7" s="130">
        <f t="shared" si="1"/>
        <v>30</v>
      </c>
    </row>
    <row r="8" spans="1:6" x14ac:dyDescent="0.25">
      <c r="A8" s="127" t="s">
        <v>53</v>
      </c>
      <c r="B8" s="128">
        <f t="shared" si="0"/>
        <v>5</v>
      </c>
      <c r="C8" s="129">
        <v>0</v>
      </c>
      <c r="D8" s="129">
        <v>0</v>
      </c>
      <c r="E8" s="129">
        <v>5</v>
      </c>
      <c r="F8" s="130">
        <f t="shared" si="1"/>
        <v>28</v>
      </c>
    </row>
    <row r="9" spans="1:6" x14ac:dyDescent="0.25">
      <c r="A9" s="127" t="s">
        <v>49</v>
      </c>
      <c r="B9" s="128">
        <f t="shared" si="0"/>
        <v>5</v>
      </c>
      <c r="C9" s="129">
        <v>0</v>
      </c>
      <c r="D9" s="129">
        <v>0</v>
      </c>
      <c r="E9" s="129">
        <v>5</v>
      </c>
      <c r="F9" s="130">
        <f t="shared" si="1"/>
        <v>28</v>
      </c>
    </row>
    <row r="10" spans="1:6" x14ac:dyDescent="0.25">
      <c r="A10" s="127" t="s">
        <v>46</v>
      </c>
      <c r="B10" s="128">
        <f t="shared" si="0"/>
        <v>6</v>
      </c>
      <c r="C10" s="129">
        <v>0</v>
      </c>
      <c r="D10" s="129">
        <v>0</v>
      </c>
      <c r="E10" s="129">
        <v>6</v>
      </c>
      <c r="F10" s="130">
        <f t="shared" si="1"/>
        <v>27</v>
      </c>
    </row>
    <row r="11" spans="1:6" x14ac:dyDescent="0.25">
      <c r="A11" s="127" t="s">
        <v>74</v>
      </c>
      <c r="B11" s="128">
        <f t="shared" si="0"/>
        <v>7</v>
      </c>
      <c r="C11" s="129">
        <v>0</v>
      </c>
      <c r="D11" s="129">
        <v>0</v>
      </c>
      <c r="E11" s="129">
        <v>7</v>
      </c>
      <c r="F11" s="130">
        <f t="shared" si="1"/>
        <v>25</v>
      </c>
    </row>
    <row r="12" spans="1:6" x14ac:dyDescent="0.25">
      <c r="A12" s="127" t="s">
        <v>51</v>
      </c>
      <c r="B12" s="128">
        <f t="shared" si="0"/>
        <v>7</v>
      </c>
      <c r="C12" s="129">
        <v>0</v>
      </c>
      <c r="D12" s="129">
        <v>0</v>
      </c>
      <c r="E12" s="129">
        <v>7</v>
      </c>
      <c r="F12" s="130">
        <f t="shared" si="1"/>
        <v>25</v>
      </c>
    </row>
    <row r="13" spans="1:6" x14ac:dyDescent="0.25">
      <c r="A13" s="127" t="s">
        <v>59</v>
      </c>
      <c r="B13" s="128">
        <f t="shared" si="0"/>
        <v>9</v>
      </c>
      <c r="C13" s="129">
        <v>0</v>
      </c>
      <c r="D13" s="129">
        <v>0</v>
      </c>
      <c r="E13" s="129">
        <v>9</v>
      </c>
      <c r="F13" s="130">
        <f t="shared" si="1"/>
        <v>24</v>
      </c>
    </row>
    <row r="14" spans="1:6" x14ac:dyDescent="0.25">
      <c r="A14" s="127" t="s">
        <v>45</v>
      </c>
      <c r="B14" s="128">
        <f t="shared" si="0"/>
        <v>13</v>
      </c>
      <c r="C14" s="129">
        <v>0</v>
      </c>
      <c r="D14" s="129">
        <v>0</v>
      </c>
      <c r="E14" s="129">
        <v>13</v>
      </c>
      <c r="F14" s="130">
        <f t="shared" si="1"/>
        <v>23</v>
      </c>
    </row>
    <row r="15" spans="1:6" x14ac:dyDescent="0.25">
      <c r="A15" s="127" t="s">
        <v>52</v>
      </c>
      <c r="B15" s="128">
        <f t="shared" si="0"/>
        <v>15</v>
      </c>
      <c r="C15" s="129">
        <v>0</v>
      </c>
      <c r="D15" s="129">
        <v>0</v>
      </c>
      <c r="E15" s="129">
        <v>15</v>
      </c>
      <c r="F15" s="130">
        <f t="shared" si="1"/>
        <v>22</v>
      </c>
    </row>
    <row r="16" spans="1:6" x14ac:dyDescent="0.25">
      <c r="A16" s="127" t="s">
        <v>72</v>
      </c>
      <c r="B16" s="128">
        <f t="shared" si="0"/>
        <v>16</v>
      </c>
      <c r="C16" s="129">
        <v>0</v>
      </c>
      <c r="D16" s="129">
        <v>4</v>
      </c>
      <c r="E16" s="129">
        <v>12</v>
      </c>
      <c r="F16" s="130">
        <f t="shared" si="1"/>
        <v>19</v>
      </c>
    </row>
    <row r="17" spans="1:6" x14ac:dyDescent="0.25">
      <c r="A17" s="127" t="s">
        <v>66</v>
      </c>
      <c r="B17" s="128">
        <f t="shared" si="0"/>
        <v>16</v>
      </c>
      <c r="C17" s="129">
        <v>0</v>
      </c>
      <c r="D17" s="129">
        <v>0</v>
      </c>
      <c r="E17" s="129">
        <v>16</v>
      </c>
      <c r="F17" s="130">
        <f t="shared" si="1"/>
        <v>19</v>
      </c>
    </row>
    <row r="18" spans="1:6" x14ac:dyDescent="0.25">
      <c r="A18" s="127" t="s">
        <v>65</v>
      </c>
      <c r="B18" s="128">
        <f t="shared" si="0"/>
        <v>16</v>
      </c>
      <c r="C18" s="129">
        <v>0</v>
      </c>
      <c r="D18" s="129">
        <v>3</v>
      </c>
      <c r="E18" s="129">
        <v>13</v>
      </c>
      <c r="F18" s="130">
        <f t="shared" si="1"/>
        <v>19</v>
      </c>
    </row>
    <row r="19" spans="1:6" x14ac:dyDescent="0.25">
      <c r="A19" s="127" t="s">
        <v>57</v>
      </c>
      <c r="B19" s="128">
        <f t="shared" si="0"/>
        <v>17</v>
      </c>
      <c r="C19" s="129">
        <v>0</v>
      </c>
      <c r="D19" s="129">
        <v>2</v>
      </c>
      <c r="E19" s="129">
        <v>15</v>
      </c>
      <c r="F19" s="130">
        <f t="shared" si="1"/>
        <v>18</v>
      </c>
    </row>
    <row r="20" spans="1:6" x14ac:dyDescent="0.25">
      <c r="A20" s="127" t="s">
        <v>73</v>
      </c>
      <c r="B20" s="128">
        <f t="shared" si="0"/>
        <v>18</v>
      </c>
      <c r="C20" s="129">
        <v>0</v>
      </c>
      <c r="D20" s="129">
        <v>0</v>
      </c>
      <c r="E20" s="129">
        <v>18</v>
      </c>
      <c r="F20" s="130">
        <f t="shared" si="1"/>
        <v>17</v>
      </c>
    </row>
    <row r="21" spans="1:6" x14ac:dyDescent="0.25">
      <c r="A21" s="127" t="s">
        <v>69</v>
      </c>
      <c r="B21" s="128">
        <f t="shared" si="0"/>
        <v>22</v>
      </c>
      <c r="C21" s="129">
        <v>0</v>
      </c>
      <c r="D21" s="129">
        <v>0</v>
      </c>
      <c r="E21" s="129">
        <v>22</v>
      </c>
      <c r="F21" s="130">
        <f t="shared" si="1"/>
        <v>16</v>
      </c>
    </row>
    <row r="22" spans="1:6" x14ac:dyDescent="0.25">
      <c r="A22" s="127" t="s">
        <v>67</v>
      </c>
      <c r="B22" s="128">
        <f t="shared" si="0"/>
        <v>24</v>
      </c>
      <c r="C22" s="129">
        <v>0</v>
      </c>
      <c r="D22" s="129">
        <v>3</v>
      </c>
      <c r="E22" s="129">
        <v>21</v>
      </c>
      <c r="F22" s="130">
        <f t="shared" si="1"/>
        <v>14</v>
      </c>
    </row>
    <row r="23" spans="1:6" x14ac:dyDescent="0.25">
      <c r="A23" s="127" t="s">
        <v>48</v>
      </c>
      <c r="B23" s="128">
        <f t="shared" si="0"/>
        <v>24</v>
      </c>
      <c r="C23" s="129">
        <v>0</v>
      </c>
      <c r="D23" s="129">
        <v>1</v>
      </c>
      <c r="E23" s="129">
        <v>23</v>
      </c>
      <c r="F23" s="130">
        <f t="shared" si="1"/>
        <v>14</v>
      </c>
    </row>
    <row r="24" spans="1:6" x14ac:dyDescent="0.25">
      <c r="A24" s="127" t="s">
        <v>60</v>
      </c>
      <c r="B24" s="128">
        <f t="shared" si="0"/>
        <v>25</v>
      </c>
      <c r="C24" s="129">
        <v>0</v>
      </c>
      <c r="D24" s="129">
        <v>1</v>
      </c>
      <c r="E24" s="129">
        <v>24</v>
      </c>
      <c r="F24" s="130">
        <f t="shared" si="1"/>
        <v>13</v>
      </c>
    </row>
    <row r="25" spans="1:6" x14ac:dyDescent="0.25">
      <c r="A25" s="127" t="s">
        <v>68</v>
      </c>
      <c r="B25" s="128">
        <f t="shared" si="0"/>
        <v>31</v>
      </c>
      <c r="C25" s="129">
        <v>0</v>
      </c>
      <c r="D25" s="129">
        <v>3</v>
      </c>
      <c r="E25" s="129">
        <v>28</v>
      </c>
      <c r="F25" s="130">
        <f t="shared" si="1"/>
        <v>12</v>
      </c>
    </row>
    <row r="26" spans="1:6" x14ac:dyDescent="0.25">
      <c r="A26" s="127" t="s">
        <v>349</v>
      </c>
      <c r="B26" s="128">
        <f t="shared" si="0"/>
        <v>32</v>
      </c>
      <c r="C26" s="129">
        <v>0</v>
      </c>
      <c r="D26" s="129">
        <v>2</v>
      </c>
      <c r="E26" s="129">
        <v>30</v>
      </c>
      <c r="F26" s="130">
        <f t="shared" si="1"/>
        <v>11</v>
      </c>
    </row>
    <row r="27" spans="1:6" x14ac:dyDescent="0.25">
      <c r="A27" s="127" t="s">
        <v>54</v>
      </c>
      <c r="B27" s="128">
        <f t="shared" si="0"/>
        <v>33</v>
      </c>
      <c r="C27" s="129">
        <v>1</v>
      </c>
      <c r="D27" s="129">
        <v>4</v>
      </c>
      <c r="E27" s="129">
        <v>28</v>
      </c>
      <c r="F27" s="130">
        <f t="shared" si="1"/>
        <v>10</v>
      </c>
    </row>
    <row r="28" spans="1:6" x14ac:dyDescent="0.25">
      <c r="A28" s="127" t="s">
        <v>50</v>
      </c>
      <c r="B28" s="128">
        <f t="shared" si="0"/>
        <v>41</v>
      </c>
      <c r="C28" s="129">
        <v>0</v>
      </c>
      <c r="D28" s="129">
        <v>0</v>
      </c>
      <c r="E28" s="129">
        <v>41</v>
      </c>
      <c r="F28" s="130">
        <f t="shared" si="1"/>
        <v>9</v>
      </c>
    </row>
    <row r="29" spans="1:6" x14ac:dyDescent="0.25">
      <c r="A29" s="127" t="s">
        <v>71</v>
      </c>
      <c r="B29" s="128">
        <f t="shared" si="0"/>
        <v>56</v>
      </c>
      <c r="C29" s="129">
        <v>3</v>
      </c>
      <c r="D29" s="129">
        <v>9</v>
      </c>
      <c r="E29" s="129">
        <v>44</v>
      </c>
      <c r="F29" s="130">
        <f t="shared" si="1"/>
        <v>8</v>
      </c>
    </row>
    <row r="30" spans="1:6" x14ac:dyDescent="0.25">
      <c r="A30" s="127" t="s">
        <v>64</v>
      </c>
      <c r="B30" s="128">
        <f t="shared" si="0"/>
        <v>74</v>
      </c>
      <c r="C30" s="129">
        <v>2</v>
      </c>
      <c r="D30" s="129">
        <v>18</v>
      </c>
      <c r="E30" s="129">
        <v>54</v>
      </c>
      <c r="F30" s="130">
        <f t="shared" si="1"/>
        <v>7</v>
      </c>
    </row>
    <row r="31" spans="1:6" x14ac:dyDescent="0.25">
      <c r="A31" s="127" t="s">
        <v>55</v>
      </c>
      <c r="B31" s="128">
        <f t="shared" si="0"/>
        <v>79</v>
      </c>
      <c r="C31" s="129">
        <v>2</v>
      </c>
      <c r="D31" s="129">
        <v>12</v>
      </c>
      <c r="E31" s="129">
        <v>65</v>
      </c>
      <c r="F31" s="130">
        <f t="shared" si="1"/>
        <v>6</v>
      </c>
    </row>
    <row r="32" spans="1:6" x14ac:dyDescent="0.25">
      <c r="A32" s="127" t="s">
        <v>70</v>
      </c>
      <c r="B32" s="128">
        <f t="shared" si="0"/>
        <v>85</v>
      </c>
      <c r="C32" s="129">
        <v>0</v>
      </c>
      <c r="D32" s="129">
        <v>20</v>
      </c>
      <c r="E32" s="129">
        <v>65</v>
      </c>
      <c r="F32" s="130">
        <f t="shared" si="1"/>
        <v>5</v>
      </c>
    </row>
    <row r="33" spans="1:6" x14ac:dyDescent="0.25">
      <c r="A33" s="127" t="s">
        <v>392</v>
      </c>
      <c r="B33" s="128">
        <f t="shared" si="0"/>
        <v>93</v>
      </c>
      <c r="C33" s="129">
        <v>0</v>
      </c>
      <c r="D33" s="129">
        <v>8</v>
      </c>
      <c r="E33" s="129">
        <v>85</v>
      </c>
      <c r="F33" s="130">
        <f t="shared" si="1"/>
        <v>4</v>
      </c>
    </row>
    <row r="34" spans="1:6" x14ac:dyDescent="0.25">
      <c r="A34" s="127" t="s">
        <v>42</v>
      </c>
      <c r="B34" s="128">
        <f t="shared" si="0"/>
        <v>186</v>
      </c>
      <c r="C34" s="129">
        <v>3</v>
      </c>
      <c r="D34" s="129">
        <v>33</v>
      </c>
      <c r="E34" s="129">
        <v>150</v>
      </c>
      <c r="F34" s="130">
        <f t="shared" si="1"/>
        <v>3</v>
      </c>
    </row>
    <row r="35" spans="1:6" x14ac:dyDescent="0.25">
      <c r="A35" s="127" t="s">
        <v>58</v>
      </c>
      <c r="B35" s="128">
        <f t="shared" si="0"/>
        <v>294</v>
      </c>
      <c r="C35" s="129">
        <v>0</v>
      </c>
      <c r="D35" s="129">
        <v>19</v>
      </c>
      <c r="E35" s="129">
        <v>275</v>
      </c>
      <c r="F35" s="130">
        <f t="shared" si="1"/>
        <v>2</v>
      </c>
    </row>
    <row r="36" spans="1:6" x14ac:dyDescent="0.25">
      <c r="A36" s="131" t="s">
        <v>63</v>
      </c>
      <c r="B36" s="132">
        <f t="shared" si="0"/>
        <v>673</v>
      </c>
      <c r="C36" s="133">
        <v>7</v>
      </c>
      <c r="D36" s="133">
        <v>97</v>
      </c>
      <c r="E36" s="133">
        <v>569</v>
      </c>
      <c r="F36" s="130">
        <f t="shared" si="1"/>
        <v>1</v>
      </c>
    </row>
    <row r="37" spans="1:6" x14ac:dyDescent="0.25">
      <c r="A37" s="134" t="s">
        <v>33</v>
      </c>
      <c r="B37" s="135">
        <f>SUM(B5:B36)</f>
        <v>1928</v>
      </c>
      <c r="C37" s="135">
        <f>SUM(C5:C36)</f>
        <v>18</v>
      </c>
      <c r="D37" s="135">
        <f>SUM(D5:D36)</f>
        <v>239</v>
      </c>
      <c r="E37" s="135">
        <f>SUM(E5:E36)</f>
        <v>1671</v>
      </c>
      <c r="F37" s="136"/>
    </row>
  </sheetData>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A2" sqref="A2"/>
    </sheetView>
  </sheetViews>
  <sheetFormatPr baseColWidth="10" defaultRowHeight="15" x14ac:dyDescent="0.25"/>
  <cols>
    <col min="1" max="16384" width="11.42578125" style="45"/>
  </cols>
  <sheetData>
    <row r="1" spans="1:5" x14ac:dyDescent="0.25">
      <c r="A1" s="59" t="s">
        <v>842</v>
      </c>
    </row>
    <row r="2" spans="1:5" x14ac:dyDescent="0.25">
      <c r="A2" s="59" t="s">
        <v>843</v>
      </c>
    </row>
    <row r="3" spans="1:5" ht="15.75" x14ac:dyDescent="0.25">
      <c r="E3" s="151"/>
    </row>
    <row r="4" spans="1:5" x14ac:dyDescent="0.25">
      <c r="A4" s="45" t="s">
        <v>844</v>
      </c>
    </row>
    <row r="5" spans="1:5" x14ac:dyDescent="0.25">
      <c r="A5" s="45" t="s">
        <v>89</v>
      </c>
      <c r="B5" s="92" t="s">
        <v>304</v>
      </c>
      <c r="C5" s="45">
        <v>97740</v>
      </c>
    </row>
    <row r="6" spans="1:5" x14ac:dyDescent="0.25">
      <c r="A6" s="45" t="s">
        <v>89</v>
      </c>
      <c r="B6" s="92" t="s">
        <v>292</v>
      </c>
      <c r="C6" s="45">
        <v>95551</v>
      </c>
    </row>
    <row r="7" spans="1:5" x14ac:dyDescent="0.25">
      <c r="A7" s="45" t="s">
        <v>89</v>
      </c>
      <c r="B7" s="92" t="s">
        <v>280</v>
      </c>
      <c r="C7" s="45">
        <v>94454</v>
      </c>
    </row>
    <row r="8" spans="1:5" x14ac:dyDescent="0.25">
      <c r="A8" s="45" t="s">
        <v>89</v>
      </c>
      <c r="B8" s="92" t="s">
        <v>268</v>
      </c>
      <c r="C8" s="45">
        <v>104943</v>
      </c>
    </row>
    <row r="9" spans="1:5" x14ac:dyDescent="0.25">
      <c r="A9" s="45" t="s">
        <v>89</v>
      </c>
      <c r="B9" s="45" t="s">
        <v>256</v>
      </c>
      <c r="C9" s="45">
        <v>105244</v>
      </c>
    </row>
    <row r="10" spans="1:5" x14ac:dyDescent="0.25">
      <c r="A10" s="45" t="s">
        <v>89</v>
      </c>
      <c r="B10" s="45" t="s">
        <v>244</v>
      </c>
      <c r="C10" s="45">
        <v>90721</v>
      </c>
    </row>
    <row r="11" spans="1:5" x14ac:dyDescent="0.25">
      <c r="A11" s="45" t="s">
        <v>89</v>
      </c>
      <c r="B11" s="45" t="s">
        <v>232</v>
      </c>
      <c r="C11" s="45">
        <v>90612</v>
      </c>
    </row>
    <row r="12" spans="1:5" x14ac:dyDescent="0.25">
      <c r="A12" s="45" t="s">
        <v>89</v>
      </c>
      <c r="B12" s="45" t="s">
        <v>220</v>
      </c>
      <c r="C12" s="45">
        <v>74712</v>
      </c>
    </row>
    <row r="13" spans="1:5" x14ac:dyDescent="0.25">
      <c r="A13" s="45" t="s">
        <v>89</v>
      </c>
      <c r="B13" s="45" t="s">
        <v>208</v>
      </c>
      <c r="C13" s="45">
        <v>81214</v>
      </c>
    </row>
    <row r="14" spans="1:5" x14ac:dyDescent="0.25">
      <c r="A14" s="45" t="s">
        <v>89</v>
      </c>
      <c r="B14" s="45" t="s">
        <v>196</v>
      </c>
      <c r="C14" s="45">
        <v>81614</v>
      </c>
    </row>
    <row r="15" spans="1:5" x14ac:dyDescent="0.25">
      <c r="A15" s="45" t="s">
        <v>89</v>
      </c>
      <c r="B15" s="45" t="s">
        <v>184</v>
      </c>
      <c r="C15" s="45">
        <v>85606</v>
      </c>
    </row>
    <row r="16" spans="1:5" x14ac:dyDescent="0.25">
      <c r="A16" s="45" t="s">
        <v>89</v>
      </c>
      <c r="B16" s="45" t="s">
        <v>172</v>
      </c>
      <c r="C16" s="45">
        <v>103819</v>
      </c>
    </row>
    <row r="17" spans="1:5" x14ac:dyDescent="0.25">
      <c r="E17" s="59" t="s">
        <v>843</v>
      </c>
    </row>
    <row r="18" spans="1:5" x14ac:dyDescent="0.25">
      <c r="A18" s="92">
        <v>43435</v>
      </c>
      <c r="B18" s="45">
        <v>131313</v>
      </c>
      <c r="E18" s="59" t="s">
        <v>845</v>
      </c>
    </row>
    <row r="19" spans="1:5" x14ac:dyDescent="0.25">
      <c r="C19" s="45">
        <f>C16-B18</f>
        <v>-27494</v>
      </c>
    </row>
    <row r="20" spans="1:5" x14ac:dyDescent="0.25">
      <c r="C20" s="86">
        <f>C16/C15-1</f>
        <v>0.21275377894072856</v>
      </c>
    </row>
    <row r="23" spans="1:5" x14ac:dyDescent="0.25">
      <c r="B23" s="92"/>
    </row>
    <row r="24" spans="1:5" x14ac:dyDescent="0.25">
      <c r="B24" s="92"/>
      <c r="E24" s="86"/>
    </row>
    <row r="27" spans="1:5" x14ac:dyDescent="0.25">
      <c r="B27" s="92"/>
    </row>
    <row r="28" spans="1:5" x14ac:dyDescent="0.25">
      <c r="B28" s="92"/>
    </row>
  </sheetData>
  <pageMargins left="0.7" right="0.7" top="0.75" bottom="0.75" header="0.3" footer="0.3"/>
  <pageSetup paperSize="9" orientation="portrait" horizontalDpi="300" verticalDpi="0" copies="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A2" sqref="A2"/>
    </sheetView>
  </sheetViews>
  <sheetFormatPr baseColWidth="10" defaultRowHeight="15" x14ac:dyDescent="0.25"/>
  <cols>
    <col min="1" max="16384" width="11.42578125" style="45"/>
  </cols>
  <sheetData>
    <row r="1" spans="1:5" x14ac:dyDescent="0.25">
      <c r="A1" s="59" t="s">
        <v>846</v>
      </c>
    </row>
    <row r="2" spans="1:5" x14ac:dyDescent="0.25">
      <c r="A2" s="59" t="s">
        <v>843</v>
      </c>
    </row>
    <row r="4" spans="1:5" ht="15.75" x14ac:dyDescent="0.25">
      <c r="E4" s="152" t="s">
        <v>847</v>
      </c>
    </row>
    <row r="5" spans="1:5" x14ac:dyDescent="0.25">
      <c r="A5" s="45" t="s">
        <v>848</v>
      </c>
    </row>
    <row r="6" spans="1:5" x14ac:dyDescent="0.25">
      <c r="A6" s="45" t="s">
        <v>89</v>
      </c>
      <c r="B6" s="92" t="s">
        <v>304</v>
      </c>
      <c r="C6" s="45">
        <v>11890</v>
      </c>
    </row>
    <row r="7" spans="1:5" x14ac:dyDescent="0.25">
      <c r="A7" s="45" t="s">
        <v>89</v>
      </c>
      <c r="B7" s="92" t="s">
        <v>292</v>
      </c>
      <c r="C7" s="45">
        <v>12226</v>
      </c>
    </row>
    <row r="8" spans="1:5" x14ac:dyDescent="0.25">
      <c r="A8" s="45" t="s">
        <v>89</v>
      </c>
      <c r="B8" s="92" t="s">
        <v>280</v>
      </c>
      <c r="C8" s="45">
        <v>13000</v>
      </c>
    </row>
    <row r="9" spans="1:5" x14ac:dyDescent="0.25">
      <c r="A9" s="45" t="s">
        <v>89</v>
      </c>
      <c r="B9" s="92" t="s">
        <v>268</v>
      </c>
      <c r="C9" s="45">
        <v>14388</v>
      </c>
    </row>
    <row r="10" spans="1:5" x14ac:dyDescent="0.25">
      <c r="A10" s="45" t="s">
        <v>89</v>
      </c>
      <c r="B10" s="45" t="s">
        <v>256</v>
      </c>
      <c r="C10" s="45">
        <v>14746</v>
      </c>
    </row>
    <row r="11" spans="1:5" x14ac:dyDescent="0.25">
      <c r="A11" s="45" t="s">
        <v>89</v>
      </c>
      <c r="B11" s="45" t="s">
        <v>244</v>
      </c>
      <c r="C11" s="45">
        <v>11892</v>
      </c>
    </row>
    <row r="12" spans="1:5" x14ac:dyDescent="0.25">
      <c r="A12" s="45" t="s">
        <v>89</v>
      </c>
      <c r="B12" s="45" t="s">
        <v>232</v>
      </c>
      <c r="C12" s="45">
        <v>11635</v>
      </c>
    </row>
    <row r="13" spans="1:5" x14ac:dyDescent="0.25">
      <c r="A13" s="45" t="s">
        <v>89</v>
      </c>
      <c r="B13" s="45" t="s">
        <v>220</v>
      </c>
      <c r="C13" s="45">
        <v>9460</v>
      </c>
    </row>
    <row r="14" spans="1:5" x14ac:dyDescent="0.25">
      <c r="A14" s="45" t="s">
        <v>89</v>
      </c>
      <c r="B14" s="45" t="s">
        <v>208</v>
      </c>
      <c r="C14" s="45">
        <v>10132</v>
      </c>
    </row>
    <row r="15" spans="1:5" x14ac:dyDescent="0.25">
      <c r="A15" s="45" t="s">
        <v>89</v>
      </c>
      <c r="B15" s="45" t="s">
        <v>196</v>
      </c>
      <c r="C15" s="45">
        <v>9847</v>
      </c>
    </row>
    <row r="16" spans="1:5" x14ac:dyDescent="0.25">
      <c r="A16" s="45" t="s">
        <v>89</v>
      </c>
      <c r="B16" s="45" t="s">
        <v>184</v>
      </c>
      <c r="C16" s="45">
        <v>10512</v>
      </c>
    </row>
    <row r="17" spans="1:13" x14ac:dyDescent="0.25">
      <c r="A17" s="45" t="s">
        <v>89</v>
      </c>
      <c r="B17" s="45" t="s">
        <v>172</v>
      </c>
      <c r="C17" s="45">
        <v>12987</v>
      </c>
      <c r="D17" s="86">
        <f>C17/C16-1</f>
        <v>0.23544520547945202</v>
      </c>
    </row>
    <row r="19" spans="1:13" x14ac:dyDescent="0.25">
      <c r="A19" s="92">
        <v>43435</v>
      </c>
      <c r="B19" s="45">
        <v>16769</v>
      </c>
    </row>
    <row r="20" spans="1:13" x14ac:dyDescent="0.25">
      <c r="C20" s="45">
        <f>C17-B19</f>
        <v>-3782</v>
      </c>
    </row>
    <row r="25" spans="1:13" x14ac:dyDescent="0.25">
      <c r="B25" s="92"/>
      <c r="E25" s="153" t="s">
        <v>843</v>
      </c>
    </row>
    <row r="26" spans="1:13" ht="38.25" customHeight="1" x14ac:dyDescent="0.25">
      <c r="B26" s="92"/>
      <c r="E26" s="210" t="s">
        <v>849</v>
      </c>
      <c r="F26" s="210"/>
      <c r="G26" s="210"/>
      <c r="H26" s="210"/>
      <c r="I26" s="210"/>
      <c r="J26" s="210"/>
      <c r="K26" s="210"/>
      <c r="L26" s="210"/>
      <c r="M26" s="210"/>
    </row>
    <row r="27" spans="1:13" x14ac:dyDescent="0.25">
      <c r="B27" s="92"/>
    </row>
    <row r="29" spans="1:13" x14ac:dyDescent="0.25">
      <c r="B29" s="92"/>
    </row>
  </sheetData>
  <mergeCells count="1">
    <mergeCell ref="E26:M26"/>
  </mergeCells>
  <pageMargins left="0.7" right="0.7" top="0.75" bottom="0.75" header="0.3" footer="0.3"/>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A2" sqref="A2"/>
    </sheetView>
  </sheetViews>
  <sheetFormatPr baseColWidth="10" defaultRowHeight="15" x14ac:dyDescent="0.25"/>
  <cols>
    <col min="1" max="16384" width="11.42578125" style="45"/>
  </cols>
  <sheetData>
    <row r="1" spans="1:5" x14ac:dyDescent="0.25">
      <c r="A1" s="59" t="s">
        <v>850</v>
      </c>
    </row>
    <row r="2" spans="1:5" x14ac:dyDescent="0.25">
      <c r="A2" s="59" t="s">
        <v>843</v>
      </c>
    </row>
    <row r="3" spans="1:5" ht="15.75" x14ac:dyDescent="0.25">
      <c r="E3" s="151"/>
    </row>
    <row r="4" spans="1:5" x14ac:dyDescent="0.25">
      <c r="A4" s="45" t="s">
        <v>844</v>
      </c>
    </row>
    <row r="5" spans="1:5" x14ac:dyDescent="0.25">
      <c r="A5" s="45" t="s">
        <v>89</v>
      </c>
      <c r="B5" s="92" t="s">
        <v>851</v>
      </c>
      <c r="C5" s="45">
        <v>218654</v>
      </c>
    </row>
    <row r="6" spans="1:5" x14ac:dyDescent="0.25">
      <c r="A6" s="45" t="s">
        <v>89</v>
      </c>
      <c r="B6" s="92" t="s">
        <v>852</v>
      </c>
      <c r="C6" s="45">
        <v>212476</v>
      </c>
    </row>
    <row r="7" spans="1:5" x14ac:dyDescent="0.25">
      <c r="A7" s="45" t="s">
        <v>89</v>
      </c>
      <c r="B7" s="92" t="s">
        <v>853</v>
      </c>
      <c r="C7" s="45">
        <v>204611</v>
      </c>
    </row>
    <row r="8" spans="1:5" x14ac:dyDescent="0.25">
      <c r="A8" s="45" t="s">
        <v>89</v>
      </c>
      <c r="B8" s="92" t="s">
        <v>854</v>
      </c>
      <c r="C8" s="45">
        <v>216969</v>
      </c>
    </row>
    <row r="9" spans="1:5" x14ac:dyDescent="0.25">
      <c r="A9" s="45" t="s">
        <v>89</v>
      </c>
      <c r="B9" s="92" t="s">
        <v>855</v>
      </c>
      <c r="C9" s="45">
        <v>221030</v>
      </c>
    </row>
    <row r="10" spans="1:5" x14ac:dyDescent="0.25">
      <c r="A10" s="45" t="s">
        <v>89</v>
      </c>
      <c r="B10" s="92" t="s">
        <v>856</v>
      </c>
      <c r="C10" s="45">
        <v>200861</v>
      </c>
    </row>
    <row r="11" spans="1:5" x14ac:dyDescent="0.25">
      <c r="A11" s="45" t="s">
        <v>89</v>
      </c>
      <c r="B11" s="92" t="s">
        <v>857</v>
      </c>
      <c r="C11" s="45">
        <v>192394</v>
      </c>
    </row>
    <row r="12" spans="1:5" x14ac:dyDescent="0.25">
      <c r="A12" s="45" t="s">
        <v>89</v>
      </c>
      <c r="B12" s="92" t="s">
        <v>858</v>
      </c>
      <c r="C12" s="45">
        <v>167810</v>
      </c>
    </row>
    <row r="13" spans="1:5" x14ac:dyDescent="0.25">
      <c r="A13" s="45" t="s">
        <v>89</v>
      </c>
      <c r="B13" s="92" t="s">
        <v>859</v>
      </c>
      <c r="C13" s="45">
        <v>174872</v>
      </c>
    </row>
    <row r="14" spans="1:5" x14ac:dyDescent="0.25">
      <c r="A14" s="45" t="s">
        <v>89</v>
      </c>
      <c r="B14" s="92" t="s">
        <v>860</v>
      </c>
      <c r="C14" s="45">
        <v>173049</v>
      </c>
    </row>
    <row r="15" spans="1:5" x14ac:dyDescent="0.25">
      <c r="A15" s="45" t="s">
        <v>89</v>
      </c>
      <c r="B15" s="92" t="s">
        <v>861</v>
      </c>
      <c r="C15" s="45">
        <v>188130</v>
      </c>
    </row>
    <row r="16" spans="1:5" x14ac:dyDescent="0.25">
      <c r="A16" s="45" t="s">
        <v>89</v>
      </c>
      <c r="B16" s="92" t="s">
        <v>862</v>
      </c>
      <c r="C16" s="45">
        <v>216652</v>
      </c>
      <c r="D16" s="86">
        <f>C16/C15-1</f>
        <v>0.15160793068622769</v>
      </c>
    </row>
    <row r="18" spans="1:15" x14ac:dyDescent="0.25">
      <c r="A18" s="92">
        <v>43435</v>
      </c>
      <c r="B18" s="45">
        <v>131313</v>
      </c>
      <c r="N18" s="45">
        <v>221030</v>
      </c>
      <c r="O18" s="45">
        <v>1</v>
      </c>
    </row>
    <row r="19" spans="1:15" x14ac:dyDescent="0.25">
      <c r="C19" s="45">
        <f>C16-B18</f>
        <v>85339</v>
      </c>
      <c r="N19" s="45">
        <v>218654</v>
      </c>
      <c r="O19" s="45">
        <v>2</v>
      </c>
    </row>
    <row r="20" spans="1:15" x14ac:dyDescent="0.25">
      <c r="N20" s="45">
        <v>216969</v>
      </c>
      <c r="O20" s="45">
        <v>3</v>
      </c>
    </row>
    <row r="21" spans="1:15" x14ac:dyDescent="0.25">
      <c r="N21" s="45">
        <v>216652</v>
      </c>
      <c r="O21" s="45">
        <v>4</v>
      </c>
    </row>
    <row r="22" spans="1:15" x14ac:dyDescent="0.25">
      <c r="N22" s="45">
        <v>212476</v>
      </c>
      <c r="O22" s="45">
        <v>5</v>
      </c>
    </row>
    <row r="23" spans="1:15" x14ac:dyDescent="0.25">
      <c r="B23" s="92"/>
      <c r="N23" s="45">
        <v>204611</v>
      </c>
      <c r="O23" s="45">
        <v>6</v>
      </c>
    </row>
    <row r="24" spans="1:15" x14ac:dyDescent="0.25">
      <c r="B24" s="92"/>
      <c r="E24" s="59" t="s">
        <v>843</v>
      </c>
      <c r="N24" s="45">
        <v>200861</v>
      </c>
      <c r="O24" s="45">
        <v>7</v>
      </c>
    </row>
    <row r="25" spans="1:15" x14ac:dyDescent="0.25">
      <c r="E25" s="59" t="s">
        <v>863</v>
      </c>
      <c r="N25" s="45">
        <v>192394</v>
      </c>
      <c r="O25" s="45">
        <v>8</v>
      </c>
    </row>
    <row r="26" spans="1:15" x14ac:dyDescent="0.25">
      <c r="N26" s="45">
        <v>188130</v>
      </c>
      <c r="O26" s="45">
        <v>9</v>
      </c>
    </row>
    <row r="27" spans="1:15" x14ac:dyDescent="0.25">
      <c r="B27" s="92"/>
      <c r="N27" s="45">
        <v>174872</v>
      </c>
      <c r="O27" s="45">
        <v>10</v>
      </c>
    </row>
    <row r="28" spans="1:15" x14ac:dyDescent="0.25">
      <c r="B28" s="92"/>
      <c r="N28" s="45">
        <v>173049</v>
      </c>
      <c r="O28" s="45">
        <v>11</v>
      </c>
    </row>
    <row r="29" spans="1:15" x14ac:dyDescent="0.25">
      <c r="N29" s="45">
        <v>167810</v>
      </c>
      <c r="O29" s="45">
        <v>12</v>
      </c>
    </row>
  </sheetData>
  <pageMargins left="0.7" right="0.7" top="0.75" bottom="0.75" header="0.3" footer="0.3"/>
  <pageSetup paperSize="9" orientation="portrait" horizontalDpi="300" verticalDpi="0" copies="0"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A2" sqref="A2"/>
    </sheetView>
  </sheetViews>
  <sheetFormatPr baseColWidth="10" defaultRowHeight="15" x14ac:dyDescent="0.25"/>
  <cols>
    <col min="1" max="16384" width="11.42578125" style="45"/>
  </cols>
  <sheetData>
    <row r="1" spans="1:5" x14ac:dyDescent="0.25">
      <c r="A1" s="59" t="s">
        <v>864</v>
      </c>
    </row>
    <row r="2" spans="1:5" x14ac:dyDescent="0.25">
      <c r="A2" s="59" t="s">
        <v>843</v>
      </c>
    </row>
    <row r="4" spans="1:5" ht="15.75" x14ac:dyDescent="0.25">
      <c r="E4" s="152" t="s">
        <v>865</v>
      </c>
    </row>
    <row r="5" spans="1:5" x14ac:dyDescent="0.25">
      <c r="A5" s="45" t="s">
        <v>848</v>
      </c>
    </row>
    <row r="6" spans="1:5" x14ac:dyDescent="0.25">
      <c r="A6" s="45" t="s">
        <v>89</v>
      </c>
      <c r="B6" s="92" t="s">
        <v>851</v>
      </c>
      <c r="C6" s="45">
        <v>26627</v>
      </c>
    </row>
    <row r="7" spans="1:5" x14ac:dyDescent="0.25">
      <c r="A7" s="45" t="s">
        <v>89</v>
      </c>
      <c r="B7" s="92" t="s">
        <v>852</v>
      </c>
      <c r="C7" s="45">
        <v>27153</v>
      </c>
    </row>
    <row r="8" spans="1:5" x14ac:dyDescent="0.25">
      <c r="A8" s="45" t="s">
        <v>89</v>
      </c>
      <c r="B8" s="92" t="s">
        <v>853</v>
      </c>
      <c r="C8" s="45">
        <v>27981</v>
      </c>
    </row>
    <row r="9" spans="1:5" x14ac:dyDescent="0.25">
      <c r="A9" s="45" t="s">
        <v>89</v>
      </c>
      <c r="B9" s="92" t="s">
        <v>854</v>
      </c>
      <c r="C9" s="45">
        <v>30093</v>
      </c>
    </row>
    <row r="10" spans="1:5" x14ac:dyDescent="0.25">
      <c r="A10" s="45" t="s">
        <v>89</v>
      </c>
      <c r="B10" s="92" t="s">
        <v>855</v>
      </c>
      <c r="C10" s="45">
        <v>31074</v>
      </c>
    </row>
    <row r="11" spans="1:5" x14ac:dyDescent="0.25">
      <c r="A11" s="45" t="s">
        <v>89</v>
      </c>
      <c r="B11" s="92" t="s">
        <v>856</v>
      </c>
      <c r="C11" s="45">
        <v>26647</v>
      </c>
    </row>
    <row r="12" spans="1:5" x14ac:dyDescent="0.25">
      <c r="A12" s="45" t="s">
        <v>89</v>
      </c>
      <c r="B12" s="92" t="s">
        <v>857</v>
      </c>
      <c r="C12" s="45">
        <v>24694</v>
      </c>
    </row>
    <row r="13" spans="1:5" x14ac:dyDescent="0.25">
      <c r="A13" s="45" t="s">
        <v>89</v>
      </c>
      <c r="B13" s="92" t="s">
        <v>858</v>
      </c>
      <c r="C13" s="45">
        <v>21278</v>
      </c>
    </row>
    <row r="14" spans="1:5" x14ac:dyDescent="0.25">
      <c r="A14" s="45" t="s">
        <v>89</v>
      </c>
      <c r="B14" s="92" t="s">
        <v>859</v>
      </c>
      <c r="C14" s="45">
        <v>21824</v>
      </c>
    </row>
    <row r="15" spans="1:5" x14ac:dyDescent="0.25">
      <c r="A15" s="45" t="s">
        <v>89</v>
      </c>
      <c r="B15" s="92" t="s">
        <v>860</v>
      </c>
      <c r="C15" s="45">
        <v>21672</v>
      </c>
    </row>
    <row r="16" spans="1:5" x14ac:dyDescent="0.25">
      <c r="A16" s="45" t="s">
        <v>89</v>
      </c>
      <c r="B16" s="92" t="s">
        <v>861</v>
      </c>
      <c r="C16" s="45">
        <v>23009</v>
      </c>
    </row>
    <row r="17" spans="1:13" x14ac:dyDescent="0.25">
      <c r="A17" s="45" t="s">
        <v>89</v>
      </c>
      <c r="B17" s="92" t="s">
        <v>862</v>
      </c>
      <c r="C17" s="45">
        <v>27516</v>
      </c>
      <c r="D17" s="86">
        <f>C17/C16-1</f>
        <v>0.19587987309313748</v>
      </c>
    </row>
    <row r="19" spans="1:13" x14ac:dyDescent="0.25">
      <c r="A19" s="92">
        <v>43435</v>
      </c>
      <c r="B19" s="45">
        <v>16769</v>
      </c>
    </row>
    <row r="20" spans="1:13" x14ac:dyDescent="0.25">
      <c r="C20" s="45">
        <f>C17-B19</f>
        <v>10747</v>
      </c>
    </row>
    <row r="25" spans="1:13" x14ac:dyDescent="0.25">
      <c r="B25" s="92"/>
      <c r="E25" s="153" t="s">
        <v>843</v>
      </c>
    </row>
    <row r="26" spans="1:13" ht="38.25" customHeight="1" x14ac:dyDescent="0.25">
      <c r="B26" s="92"/>
      <c r="E26" s="210" t="s">
        <v>866</v>
      </c>
      <c r="F26" s="210"/>
      <c r="G26" s="210"/>
      <c r="H26" s="210"/>
      <c r="I26" s="210"/>
      <c r="J26" s="210"/>
      <c r="K26" s="210"/>
      <c r="L26" s="210"/>
      <c r="M26" s="210"/>
    </row>
    <row r="27" spans="1:13" x14ac:dyDescent="0.25">
      <c r="B27" s="92"/>
    </row>
    <row r="29" spans="1:13" x14ac:dyDescent="0.25">
      <c r="B29" s="92"/>
    </row>
  </sheetData>
  <mergeCells count="1">
    <mergeCell ref="E26:M26"/>
  </mergeCells>
  <pageMargins left="0.7" right="0.7" top="0.75" bottom="0.75" header="0.3" footer="0.3"/>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election activeCell="A2" sqref="A2"/>
    </sheetView>
  </sheetViews>
  <sheetFormatPr baseColWidth="10" defaultRowHeight="15" x14ac:dyDescent="0.25"/>
  <cols>
    <col min="1" max="1" width="25" style="154" customWidth="1"/>
    <col min="2" max="11" width="11.42578125" style="154"/>
    <col min="12" max="16" width="11.42578125" style="45"/>
    <col min="17" max="16384" width="11.42578125" style="154"/>
  </cols>
  <sheetData>
    <row r="1" spans="1:5" x14ac:dyDescent="0.25">
      <c r="A1" s="59" t="s">
        <v>867</v>
      </c>
    </row>
    <row r="2" spans="1:5" x14ac:dyDescent="0.25">
      <c r="A2" s="59" t="s">
        <v>843</v>
      </c>
    </row>
    <row r="4" spans="1:5" ht="15.75" x14ac:dyDescent="0.25">
      <c r="A4" s="155" t="s">
        <v>868</v>
      </c>
      <c r="E4" s="152" t="s">
        <v>869</v>
      </c>
    </row>
    <row r="5" spans="1:5" x14ac:dyDescent="0.25">
      <c r="A5" s="155" t="s">
        <v>870</v>
      </c>
    </row>
    <row r="6" spans="1:5" x14ac:dyDescent="0.25">
      <c r="A6" s="156" t="s">
        <v>871</v>
      </c>
    </row>
    <row r="8" spans="1:5" ht="36" x14ac:dyDescent="0.25">
      <c r="A8" s="157" t="s">
        <v>726</v>
      </c>
      <c r="B8" s="158" t="s">
        <v>872</v>
      </c>
      <c r="C8" s="158" t="s">
        <v>873</v>
      </c>
      <c r="D8" s="158" t="s">
        <v>874</v>
      </c>
    </row>
    <row r="9" spans="1:5" x14ac:dyDescent="0.25">
      <c r="A9" s="159" t="s">
        <v>67</v>
      </c>
      <c r="B9" s="160">
        <v>118</v>
      </c>
      <c r="C9" s="161">
        <f t="shared" ref="C9:C39" si="0">B9/B$40</f>
        <v>3.2140327940295256E-3</v>
      </c>
      <c r="D9" s="159">
        <f t="shared" ref="D9:D39" si="1">RANK(B9,B$9:B$39)</f>
        <v>31</v>
      </c>
    </row>
    <row r="10" spans="1:5" x14ac:dyDescent="0.25">
      <c r="A10" s="159" t="s">
        <v>47</v>
      </c>
      <c r="B10" s="160">
        <v>159</v>
      </c>
      <c r="C10" s="161">
        <f t="shared" si="0"/>
        <v>4.3307730021245302E-3</v>
      </c>
      <c r="D10" s="159">
        <f t="shared" si="1"/>
        <v>30</v>
      </c>
    </row>
    <row r="11" spans="1:5" x14ac:dyDescent="0.25">
      <c r="A11" s="159" t="s">
        <v>72</v>
      </c>
      <c r="B11" s="160">
        <v>175</v>
      </c>
      <c r="C11" s="161">
        <f t="shared" si="0"/>
        <v>4.7665740589420925E-3</v>
      </c>
      <c r="D11" s="159">
        <f t="shared" si="1"/>
        <v>29</v>
      </c>
    </row>
    <row r="12" spans="1:5" x14ac:dyDescent="0.25">
      <c r="A12" s="159" t="s">
        <v>64</v>
      </c>
      <c r="B12" s="160">
        <v>184</v>
      </c>
      <c r="C12" s="161">
        <f t="shared" si="0"/>
        <v>5.0117121534019723E-3</v>
      </c>
      <c r="D12" s="159">
        <f t="shared" si="1"/>
        <v>28</v>
      </c>
    </row>
    <row r="13" spans="1:5" x14ac:dyDescent="0.25">
      <c r="A13" s="159" t="s">
        <v>44</v>
      </c>
      <c r="B13" s="160">
        <v>216</v>
      </c>
      <c r="C13" s="161">
        <f t="shared" si="0"/>
        <v>5.8833142670370979E-3</v>
      </c>
      <c r="D13" s="159">
        <f t="shared" si="1"/>
        <v>27</v>
      </c>
    </row>
    <row r="14" spans="1:5" x14ac:dyDescent="0.25">
      <c r="A14" s="159" t="s">
        <v>74</v>
      </c>
      <c r="B14" s="160">
        <v>220</v>
      </c>
      <c r="C14" s="161">
        <f t="shared" si="0"/>
        <v>5.9922645312414881E-3</v>
      </c>
      <c r="D14" s="159">
        <f t="shared" si="1"/>
        <v>26</v>
      </c>
    </row>
    <row r="15" spans="1:5" x14ac:dyDescent="0.25">
      <c r="A15" s="159" t="s">
        <v>65</v>
      </c>
      <c r="B15" s="160">
        <v>245</v>
      </c>
      <c r="C15" s="161">
        <f t="shared" si="0"/>
        <v>6.6732036825189302E-3</v>
      </c>
      <c r="D15" s="159">
        <f t="shared" si="1"/>
        <v>25</v>
      </c>
    </row>
    <row r="16" spans="1:5" x14ac:dyDescent="0.25">
      <c r="A16" s="159" t="s">
        <v>59</v>
      </c>
      <c r="B16" s="160">
        <v>268</v>
      </c>
      <c r="C16" s="161">
        <f t="shared" si="0"/>
        <v>7.2996677016941769E-3</v>
      </c>
      <c r="D16" s="159">
        <f t="shared" si="1"/>
        <v>24</v>
      </c>
    </row>
    <row r="17" spans="1:4" x14ac:dyDescent="0.25">
      <c r="A17" s="159" t="s">
        <v>57</v>
      </c>
      <c r="B17" s="160">
        <v>405</v>
      </c>
      <c r="C17" s="161">
        <f t="shared" si="0"/>
        <v>1.1031214250694558E-2</v>
      </c>
      <c r="D17" s="159">
        <f t="shared" si="1"/>
        <v>23</v>
      </c>
    </row>
    <row r="18" spans="1:4" x14ac:dyDescent="0.25">
      <c r="A18" s="159" t="s">
        <v>62</v>
      </c>
      <c r="B18" s="160">
        <v>435</v>
      </c>
      <c r="C18" s="161">
        <f t="shared" si="0"/>
        <v>1.1848341232227487E-2</v>
      </c>
      <c r="D18" s="159">
        <f t="shared" si="1"/>
        <v>22</v>
      </c>
    </row>
    <row r="19" spans="1:4" x14ac:dyDescent="0.25">
      <c r="A19" s="159" t="s">
        <v>68</v>
      </c>
      <c r="B19" s="160">
        <v>544</v>
      </c>
      <c r="C19" s="161">
        <f t="shared" si="0"/>
        <v>1.4817235931797134E-2</v>
      </c>
      <c r="D19" s="159">
        <f t="shared" si="1"/>
        <v>21</v>
      </c>
    </row>
    <row r="20" spans="1:4" x14ac:dyDescent="0.25">
      <c r="A20" s="159" t="s">
        <v>54</v>
      </c>
      <c r="B20" s="160">
        <v>574</v>
      </c>
      <c r="C20" s="161">
        <f t="shared" si="0"/>
        <v>1.5634362913330063E-2</v>
      </c>
      <c r="D20" s="159">
        <f t="shared" si="1"/>
        <v>20</v>
      </c>
    </row>
    <row r="21" spans="1:4" x14ac:dyDescent="0.25">
      <c r="A21" s="159" t="s">
        <v>52</v>
      </c>
      <c r="B21" s="160">
        <v>623</v>
      </c>
      <c r="C21" s="161">
        <f t="shared" si="0"/>
        <v>1.696900364983385E-2</v>
      </c>
      <c r="D21" s="159">
        <f t="shared" si="1"/>
        <v>19</v>
      </c>
    </row>
    <row r="22" spans="1:4" x14ac:dyDescent="0.25">
      <c r="A22" s="159" t="s">
        <v>50</v>
      </c>
      <c r="B22" s="160">
        <v>631</v>
      </c>
      <c r="C22" s="161">
        <f t="shared" si="0"/>
        <v>1.7186904178242632E-2</v>
      </c>
      <c r="D22" s="159">
        <f t="shared" si="1"/>
        <v>18</v>
      </c>
    </row>
    <row r="23" spans="1:4" x14ac:dyDescent="0.25">
      <c r="A23" s="159" t="s">
        <v>45</v>
      </c>
      <c r="B23" s="160">
        <v>646</v>
      </c>
      <c r="C23" s="161">
        <f t="shared" si="0"/>
        <v>1.7595467669009098E-2</v>
      </c>
      <c r="D23" s="159">
        <f t="shared" si="1"/>
        <v>17</v>
      </c>
    </row>
    <row r="24" spans="1:4" x14ac:dyDescent="0.25">
      <c r="A24" s="159" t="s">
        <v>73</v>
      </c>
      <c r="B24" s="160">
        <v>652</v>
      </c>
      <c r="C24" s="161">
        <f t="shared" si="0"/>
        <v>1.7758893065315685E-2</v>
      </c>
      <c r="D24" s="159">
        <f t="shared" si="1"/>
        <v>16</v>
      </c>
    </row>
    <row r="25" spans="1:4" x14ac:dyDescent="0.25">
      <c r="A25" s="159" t="s">
        <v>55</v>
      </c>
      <c r="B25" s="160">
        <v>691</v>
      </c>
      <c r="C25" s="161">
        <f t="shared" si="0"/>
        <v>1.8821158141308494E-2</v>
      </c>
      <c r="D25" s="159">
        <f t="shared" si="1"/>
        <v>15</v>
      </c>
    </row>
    <row r="26" spans="1:4" x14ac:dyDescent="0.25">
      <c r="A26" s="159" t="s">
        <v>49</v>
      </c>
      <c r="B26" s="160">
        <v>753</v>
      </c>
      <c r="C26" s="161">
        <f t="shared" si="0"/>
        <v>2.0509887236476548E-2</v>
      </c>
      <c r="D26" s="159">
        <f t="shared" si="1"/>
        <v>14</v>
      </c>
    </row>
    <row r="27" spans="1:4" x14ac:dyDescent="0.25">
      <c r="A27" s="159" t="s">
        <v>51</v>
      </c>
      <c r="B27" s="160">
        <v>884</v>
      </c>
      <c r="C27" s="161">
        <f t="shared" si="0"/>
        <v>2.4078008389170343E-2</v>
      </c>
      <c r="D27" s="159">
        <f t="shared" si="1"/>
        <v>13</v>
      </c>
    </row>
    <row r="28" spans="1:4" x14ac:dyDescent="0.25">
      <c r="A28" s="159" t="s">
        <v>355</v>
      </c>
      <c r="B28" s="160">
        <v>949</v>
      </c>
      <c r="C28" s="161">
        <f t="shared" si="0"/>
        <v>2.5848450182491694E-2</v>
      </c>
      <c r="D28" s="159">
        <f t="shared" si="1"/>
        <v>12</v>
      </c>
    </row>
    <row r="29" spans="1:4" x14ac:dyDescent="0.25">
      <c r="A29" s="159" t="s">
        <v>60</v>
      </c>
      <c r="B29" s="160">
        <v>971</v>
      </c>
      <c r="C29" s="161">
        <f t="shared" si="0"/>
        <v>2.6447676635615841E-2</v>
      </c>
      <c r="D29" s="159">
        <f t="shared" si="1"/>
        <v>11</v>
      </c>
    </row>
    <row r="30" spans="1:4" x14ac:dyDescent="0.25">
      <c r="A30" s="159" t="s">
        <v>53</v>
      </c>
      <c r="B30" s="160">
        <v>1059</v>
      </c>
      <c r="C30" s="161">
        <f t="shared" si="0"/>
        <v>2.8844582448112437E-2</v>
      </c>
      <c r="D30" s="159">
        <f t="shared" si="1"/>
        <v>10</v>
      </c>
    </row>
    <row r="31" spans="1:4" x14ac:dyDescent="0.25">
      <c r="A31" s="159" t="s">
        <v>66</v>
      </c>
      <c r="B31" s="160">
        <v>1116</v>
      </c>
      <c r="C31" s="161">
        <f t="shared" si="0"/>
        <v>3.0397123713025005E-2</v>
      </c>
      <c r="D31" s="159">
        <f t="shared" si="1"/>
        <v>9</v>
      </c>
    </row>
    <row r="32" spans="1:4" x14ac:dyDescent="0.25">
      <c r="A32" s="159" t="s">
        <v>46</v>
      </c>
      <c r="B32" s="160">
        <v>1474</v>
      </c>
      <c r="C32" s="161">
        <f t="shared" si="0"/>
        <v>4.0148172359317974E-2</v>
      </c>
      <c r="D32" s="159">
        <f t="shared" si="1"/>
        <v>8</v>
      </c>
    </row>
    <row r="33" spans="1:8" x14ac:dyDescent="0.25">
      <c r="A33" s="159" t="s">
        <v>69</v>
      </c>
      <c r="B33" s="160">
        <v>1504</v>
      </c>
      <c r="C33" s="161">
        <f t="shared" si="0"/>
        <v>4.09652993408509E-2</v>
      </c>
      <c r="D33" s="159">
        <f t="shared" si="1"/>
        <v>7</v>
      </c>
    </row>
    <row r="34" spans="1:8" x14ac:dyDescent="0.25">
      <c r="A34" s="159" t="s">
        <v>393</v>
      </c>
      <c r="B34" s="160">
        <v>1736</v>
      </c>
      <c r="C34" s="161">
        <f t="shared" si="0"/>
        <v>4.7284414664705565E-2</v>
      </c>
      <c r="D34" s="159">
        <f t="shared" si="1"/>
        <v>6</v>
      </c>
    </row>
    <row r="35" spans="1:8" x14ac:dyDescent="0.25">
      <c r="A35" s="159" t="s">
        <v>56</v>
      </c>
      <c r="B35" s="160">
        <v>2018</v>
      </c>
      <c r="C35" s="161">
        <f t="shared" si="0"/>
        <v>5.4965408291115105E-2</v>
      </c>
      <c r="D35" s="159">
        <f t="shared" si="1"/>
        <v>5</v>
      </c>
    </row>
    <row r="36" spans="1:8" x14ac:dyDescent="0.25">
      <c r="A36" s="159" t="s">
        <v>58</v>
      </c>
      <c r="B36" s="160">
        <v>2782</v>
      </c>
      <c r="C36" s="161">
        <f t="shared" si="0"/>
        <v>7.5774908754153728E-2</v>
      </c>
      <c r="D36" s="159">
        <f t="shared" si="1"/>
        <v>4</v>
      </c>
    </row>
    <row r="37" spans="1:8" x14ac:dyDescent="0.25">
      <c r="A37" s="159" t="s">
        <v>70</v>
      </c>
      <c r="B37" s="160">
        <v>3027</v>
      </c>
      <c r="C37" s="161">
        <f t="shared" si="0"/>
        <v>8.244811243667266E-2</v>
      </c>
      <c r="D37" s="159">
        <f t="shared" si="1"/>
        <v>3</v>
      </c>
    </row>
    <row r="38" spans="1:8" x14ac:dyDescent="0.25">
      <c r="A38" s="159" t="s">
        <v>392</v>
      </c>
      <c r="B38" s="160">
        <v>4145</v>
      </c>
      <c r="C38" s="161">
        <f t="shared" si="0"/>
        <v>0.11289971128179986</v>
      </c>
      <c r="D38" s="159">
        <f t="shared" si="1"/>
        <v>2</v>
      </c>
    </row>
    <row r="39" spans="1:8" x14ac:dyDescent="0.25">
      <c r="A39" s="162" t="s">
        <v>42</v>
      </c>
      <c r="B39" s="163">
        <v>7510</v>
      </c>
      <c r="C39" s="164">
        <f t="shared" si="0"/>
        <v>0.20455412104374354</v>
      </c>
      <c r="D39" s="162">
        <f t="shared" si="1"/>
        <v>1</v>
      </c>
    </row>
    <row r="40" spans="1:8" x14ac:dyDescent="0.25">
      <c r="A40" s="165" t="s">
        <v>875</v>
      </c>
      <c r="B40" s="166">
        <f>SUM(B9:B39)</f>
        <v>36714</v>
      </c>
      <c r="C40" s="167">
        <f>SUM(C9:C39)</f>
        <v>1</v>
      </c>
      <c r="D40" s="165"/>
    </row>
    <row r="42" spans="1:8" x14ac:dyDescent="0.25">
      <c r="A42" s="154" t="s">
        <v>843</v>
      </c>
    </row>
    <row r="43" spans="1:8" ht="33" customHeight="1" x14ac:dyDescent="0.25">
      <c r="A43" s="219" t="s">
        <v>876</v>
      </c>
      <c r="B43" s="219"/>
      <c r="C43" s="219"/>
      <c r="D43" s="219"/>
      <c r="E43" s="219"/>
      <c r="F43" s="219"/>
      <c r="G43" s="219"/>
      <c r="H43" s="219"/>
    </row>
    <row r="44" spans="1:8" x14ac:dyDescent="0.25">
      <c r="A44" s="168" t="s">
        <v>877</v>
      </c>
      <c r="B44" s="45"/>
      <c r="C44" s="45"/>
      <c r="D44" s="45"/>
    </row>
    <row r="45" spans="1:8" x14ac:dyDescent="0.25">
      <c r="A45" s="45"/>
      <c r="B45" s="45"/>
      <c r="C45" s="45"/>
      <c r="D45" s="45"/>
    </row>
    <row r="46" spans="1:8" x14ac:dyDescent="0.25">
      <c r="A46" s="45"/>
      <c r="B46" s="45"/>
      <c r="C46" s="45"/>
      <c r="D46" s="45"/>
    </row>
    <row r="47" spans="1:8" x14ac:dyDescent="0.25">
      <c r="A47" s="45"/>
      <c r="B47" s="45"/>
      <c r="C47" s="45"/>
      <c r="D47" s="45"/>
    </row>
    <row r="48" spans="1:8" x14ac:dyDescent="0.25">
      <c r="A48" s="45"/>
      <c r="B48" s="45"/>
      <c r="C48" s="45"/>
      <c r="D48" s="45"/>
    </row>
    <row r="49" spans="1:4" x14ac:dyDescent="0.25">
      <c r="A49" s="45"/>
      <c r="B49" s="45"/>
      <c r="C49" s="45"/>
      <c r="D49" s="45"/>
    </row>
    <row r="50" spans="1:4" x14ac:dyDescent="0.25">
      <c r="A50" s="45"/>
      <c r="B50" s="45"/>
      <c r="C50" s="45"/>
      <c r="D50" s="45"/>
    </row>
    <row r="51" spans="1:4" x14ac:dyDescent="0.25">
      <c r="A51" s="45"/>
      <c r="B51" s="45"/>
      <c r="C51" s="45"/>
      <c r="D51" s="45"/>
    </row>
    <row r="52" spans="1:4" x14ac:dyDescent="0.25">
      <c r="A52" s="45"/>
      <c r="B52" s="45"/>
      <c r="C52" s="45"/>
      <c r="D52" s="45"/>
    </row>
    <row r="53" spans="1:4" x14ac:dyDescent="0.25">
      <c r="A53" s="45"/>
      <c r="B53" s="45"/>
      <c r="C53" s="45"/>
      <c r="D53" s="45"/>
    </row>
    <row r="54" spans="1:4" x14ac:dyDescent="0.25">
      <c r="A54" s="45"/>
      <c r="B54" s="45"/>
      <c r="C54" s="45"/>
      <c r="D54" s="45"/>
    </row>
    <row r="55" spans="1:4" x14ac:dyDescent="0.25">
      <c r="A55" s="45"/>
      <c r="B55" s="45"/>
      <c r="C55" s="45"/>
      <c r="D55" s="45"/>
    </row>
    <row r="56" spans="1:4" x14ac:dyDescent="0.25">
      <c r="A56" s="45"/>
      <c r="B56" s="45"/>
      <c r="C56" s="45"/>
      <c r="D56" s="45"/>
    </row>
    <row r="57" spans="1:4" x14ac:dyDescent="0.25">
      <c r="A57" s="45"/>
      <c r="B57" s="45"/>
      <c r="C57" s="45"/>
      <c r="D57" s="45"/>
    </row>
  </sheetData>
  <mergeCells count="1">
    <mergeCell ref="A43:H43"/>
  </mergeCells>
  <pageMargins left="0.7" right="0.7" top="0.75" bottom="0.75" header="0.3" footer="0.3"/>
  <pageSetup paperSize="9" orientation="portrait" horizontalDpi="300" verticalDpi="0" copies="0"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workbookViewId="0">
      <selection activeCell="A2" sqref="A2"/>
    </sheetView>
  </sheetViews>
  <sheetFormatPr baseColWidth="10" defaultRowHeight="15" x14ac:dyDescent="0.25"/>
  <cols>
    <col min="1" max="1" width="25" style="154" customWidth="1"/>
    <col min="2" max="12" width="11.42578125" style="154"/>
    <col min="13" max="17" width="11.42578125" style="45"/>
    <col min="18" max="16384" width="11.42578125" style="154"/>
  </cols>
  <sheetData>
    <row r="1" spans="1:5" x14ac:dyDescent="0.25">
      <c r="A1" s="59" t="s">
        <v>878</v>
      </c>
    </row>
    <row r="2" spans="1:5" x14ac:dyDescent="0.25">
      <c r="A2" s="59" t="s">
        <v>843</v>
      </c>
    </row>
    <row r="5" spans="1:5" ht="15.75" x14ac:dyDescent="0.25">
      <c r="A5" s="155" t="s">
        <v>879</v>
      </c>
      <c r="E5" s="152" t="s">
        <v>880</v>
      </c>
    </row>
    <row r="6" spans="1:5" x14ac:dyDescent="0.25">
      <c r="A6" s="155" t="s">
        <v>870</v>
      </c>
    </row>
    <row r="7" spans="1:5" x14ac:dyDescent="0.25">
      <c r="A7" s="156" t="s">
        <v>871</v>
      </c>
    </row>
    <row r="9" spans="1:5" ht="36" x14ac:dyDescent="0.25">
      <c r="A9" s="157" t="s">
        <v>726</v>
      </c>
      <c r="B9" s="158" t="s">
        <v>872</v>
      </c>
      <c r="C9" s="158" t="s">
        <v>873</v>
      </c>
      <c r="D9" s="158" t="s">
        <v>874</v>
      </c>
    </row>
    <row r="10" spans="1:5" x14ac:dyDescent="0.25">
      <c r="A10" s="159" t="s">
        <v>67</v>
      </c>
      <c r="B10" s="160">
        <v>17</v>
      </c>
      <c r="C10" s="161">
        <f t="shared" ref="C10:C40" si="0">B10/B$41</f>
        <v>5.7329781135129665E-4</v>
      </c>
      <c r="D10" s="159">
        <f t="shared" ref="D10:D40" si="1">RANK(B10,B$10:B$40)</f>
        <v>31</v>
      </c>
    </row>
    <row r="11" spans="1:5" x14ac:dyDescent="0.25">
      <c r="A11" s="159" t="s">
        <v>64</v>
      </c>
      <c r="B11" s="160">
        <v>23</v>
      </c>
      <c r="C11" s="161">
        <f t="shared" si="0"/>
        <v>7.7563821535763672E-4</v>
      </c>
      <c r="D11" s="159">
        <f t="shared" si="1"/>
        <v>29</v>
      </c>
    </row>
    <row r="12" spans="1:5" x14ac:dyDescent="0.25">
      <c r="A12" s="159" t="s">
        <v>45</v>
      </c>
      <c r="B12" s="160">
        <v>23</v>
      </c>
      <c r="C12" s="161">
        <f t="shared" si="0"/>
        <v>7.7563821535763672E-4</v>
      </c>
      <c r="D12" s="159">
        <f t="shared" si="1"/>
        <v>29</v>
      </c>
    </row>
    <row r="13" spans="1:5" x14ac:dyDescent="0.25">
      <c r="A13" s="159" t="s">
        <v>74</v>
      </c>
      <c r="B13" s="160">
        <v>26</v>
      </c>
      <c r="C13" s="161">
        <f t="shared" si="0"/>
        <v>8.7680841736080669E-4</v>
      </c>
      <c r="D13" s="159">
        <f t="shared" si="1"/>
        <v>28</v>
      </c>
    </row>
    <row r="14" spans="1:5" x14ac:dyDescent="0.25">
      <c r="A14" s="159" t="s">
        <v>51</v>
      </c>
      <c r="B14" s="160">
        <v>30</v>
      </c>
      <c r="C14" s="161">
        <f t="shared" si="0"/>
        <v>1.0117020200317E-3</v>
      </c>
      <c r="D14" s="159">
        <f t="shared" si="1"/>
        <v>27</v>
      </c>
    </row>
    <row r="15" spans="1:5" x14ac:dyDescent="0.25">
      <c r="A15" s="159" t="s">
        <v>46</v>
      </c>
      <c r="B15" s="160">
        <v>48</v>
      </c>
      <c r="C15" s="161">
        <f t="shared" si="0"/>
        <v>1.6187232320507201E-3</v>
      </c>
      <c r="D15" s="159">
        <f t="shared" si="1"/>
        <v>26</v>
      </c>
    </row>
    <row r="16" spans="1:5" x14ac:dyDescent="0.25">
      <c r="A16" s="159" t="s">
        <v>52</v>
      </c>
      <c r="B16" s="160">
        <v>62</v>
      </c>
      <c r="C16" s="161">
        <f t="shared" si="0"/>
        <v>2.0908508413988469E-3</v>
      </c>
      <c r="D16" s="159">
        <f t="shared" si="1"/>
        <v>25</v>
      </c>
    </row>
    <row r="17" spans="1:4" x14ac:dyDescent="0.25">
      <c r="A17" s="159" t="s">
        <v>69</v>
      </c>
      <c r="B17" s="160">
        <v>160</v>
      </c>
      <c r="C17" s="161">
        <f t="shared" si="0"/>
        <v>5.395744106835733E-3</v>
      </c>
      <c r="D17" s="159">
        <f t="shared" si="1"/>
        <v>24</v>
      </c>
    </row>
    <row r="18" spans="1:4" x14ac:dyDescent="0.25">
      <c r="A18" s="159" t="s">
        <v>47</v>
      </c>
      <c r="B18" s="160">
        <v>212</v>
      </c>
      <c r="C18" s="161">
        <f t="shared" si="0"/>
        <v>7.1493609415573464E-3</v>
      </c>
      <c r="D18" s="159">
        <f t="shared" si="1"/>
        <v>23</v>
      </c>
    </row>
    <row r="19" spans="1:4" x14ac:dyDescent="0.25">
      <c r="A19" s="159" t="s">
        <v>44</v>
      </c>
      <c r="B19" s="160">
        <v>241</v>
      </c>
      <c r="C19" s="161">
        <f t="shared" si="0"/>
        <v>8.1273395609213241E-3</v>
      </c>
      <c r="D19" s="159">
        <f t="shared" si="1"/>
        <v>22</v>
      </c>
    </row>
    <row r="20" spans="1:4" x14ac:dyDescent="0.25">
      <c r="A20" s="159" t="s">
        <v>50</v>
      </c>
      <c r="B20" s="160">
        <v>267</v>
      </c>
      <c r="C20" s="161">
        <f t="shared" si="0"/>
        <v>9.0041479782821295E-3</v>
      </c>
      <c r="D20" s="159">
        <f t="shared" si="1"/>
        <v>21</v>
      </c>
    </row>
    <row r="21" spans="1:4" x14ac:dyDescent="0.25">
      <c r="A21" s="159" t="s">
        <v>57</v>
      </c>
      <c r="B21" s="160">
        <v>313</v>
      </c>
      <c r="C21" s="161">
        <f t="shared" si="0"/>
        <v>1.0555424408997403E-2</v>
      </c>
      <c r="D21" s="159">
        <f t="shared" si="1"/>
        <v>20</v>
      </c>
    </row>
    <row r="22" spans="1:4" x14ac:dyDescent="0.25">
      <c r="A22" s="159" t="s">
        <v>68</v>
      </c>
      <c r="B22" s="160">
        <v>357</v>
      </c>
      <c r="C22" s="161">
        <f t="shared" si="0"/>
        <v>1.2039254038377229E-2</v>
      </c>
      <c r="D22" s="159">
        <f t="shared" si="1"/>
        <v>19</v>
      </c>
    </row>
    <row r="23" spans="1:4" x14ac:dyDescent="0.25">
      <c r="A23" s="159" t="s">
        <v>62</v>
      </c>
      <c r="B23" s="160">
        <v>379</v>
      </c>
      <c r="C23" s="161">
        <f t="shared" si="0"/>
        <v>1.2781168853067144E-2</v>
      </c>
      <c r="D23" s="159">
        <f t="shared" si="1"/>
        <v>18</v>
      </c>
    </row>
    <row r="24" spans="1:4" x14ac:dyDescent="0.25">
      <c r="A24" s="159" t="s">
        <v>72</v>
      </c>
      <c r="B24" s="160">
        <v>392</v>
      </c>
      <c r="C24" s="161">
        <f t="shared" si="0"/>
        <v>1.3219573061747546E-2</v>
      </c>
      <c r="D24" s="159">
        <f t="shared" si="1"/>
        <v>17</v>
      </c>
    </row>
    <row r="25" spans="1:4" x14ac:dyDescent="0.25">
      <c r="A25" s="159" t="s">
        <v>49</v>
      </c>
      <c r="B25" s="160">
        <v>409</v>
      </c>
      <c r="C25" s="161">
        <f t="shared" si="0"/>
        <v>1.3792870873098844E-2</v>
      </c>
      <c r="D25" s="159">
        <f t="shared" si="1"/>
        <v>16</v>
      </c>
    </row>
    <row r="26" spans="1:4" x14ac:dyDescent="0.25">
      <c r="A26" s="159" t="s">
        <v>56</v>
      </c>
      <c r="B26" s="160">
        <v>427</v>
      </c>
      <c r="C26" s="161">
        <f t="shared" si="0"/>
        <v>1.4399892085117863E-2</v>
      </c>
      <c r="D26" s="159">
        <f t="shared" si="1"/>
        <v>15</v>
      </c>
    </row>
    <row r="27" spans="1:4" x14ac:dyDescent="0.25">
      <c r="A27" s="159" t="s">
        <v>59</v>
      </c>
      <c r="B27" s="160">
        <v>436</v>
      </c>
      <c r="C27" s="161">
        <f t="shared" si="0"/>
        <v>1.4703402691127373E-2</v>
      </c>
      <c r="D27" s="159">
        <f t="shared" si="1"/>
        <v>14</v>
      </c>
    </row>
    <row r="28" spans="1:4" x14ac:dyDescent="0.25">
      <c r="A28" s="159" t="s">
        <v>66</v>
      </c>
      <c r="B28" s="160">
        <v>679</v>
      </c>
      <c r="C28" s="161">
        <f t="shared" si="0"/>
        <v>2.2898189053384144E-2</v>
      </c>
      <c r="D28" s="159">
        <f t="shared" si="1"/>
        <v>13</v>
      </c>
    </row>
    <row r="29" spans="1:4" x14ac:dyDescent="0.25">
      <c r="A29" s="159" t="s">
        <v>73</v>
      </c>
      <c r="B29" s="160">
        <v>856</v>
      </c>
      <c r="C29" s="161">
        <f t="shared" si="0"/>
        <v>2.8867230971571175E-2</v>
      </c>
      <c r="D29" s="159">
        <f t="shared" si="1"/>
        <v>12</v>
      </c>
    </row>
    <row r="30" spans="1:4" x14ac:dyDescent="0.25">
      <c r="A30" s="159" t="s">
        <v>60</v>
      </c>
      <c r="B30" s="160">
        <v>857</v>
      </c>
      <c r="C30" s="161">
        <f t="shared" si="0"/>
        <v>2.8900954372238895E-2</v>
      </c>
      <c r="D30" s="159">
        <f t="shared" si="1"/>
        <v>11</v>
      </c>
    </row>
    <row r="31" spans="1:4" x14ac:dyDescent="0.25">
      <c r="A31" s="159" t="s">
        <v>53</v>
      </c>
      <c r="B31" s="160">
        <v>968</v>
      </c>
      <c r="C31" s="161">
        <f t="shared" si="0"/>
        <v>3.2644251846356186E-2</v>
      </c>
      <c r="D31" s="159">
        <f t="shared" si="1"/>
        <v>10</v>
      </c>
    </row>
    <row r="32" spans="1:4" x14ac:dyDescent="0.25">
      <c r="A32" s="159" t="s">
        <v>54</v>
      </c>
      <c r="B32" s="160">
        <v>1117</v>
      </c>
      <c r="C32" s="161">
        <f t="shared" si="0"/>
        <v>3.766903854584696E-2</v>
      </c>
      <c r="D32" s="159">
        <f t="shared" si="1"/>
        <v>9</v>
      </c>
    </row>
    <row r="33" spans="1:8" x14ac:dyDescent="0.25">
      <c r="A33" s="159" t="s">
        <v>355</v>
      </c>
      <c r="B33" s="160">
        <v>1229</v>
      </c>
      <c r="C33" s="161">
        <f t="shared" si="0"/>
        <v>4.1446059420631974E-2</v>
      </c>
      <c r="D33" s="159">
        <f t="shared" si="1"/>
        <v>8</v>
      </c>
    </row>
    <row r="34" spans="1:8" x14ac:dyDescent="0.25">
      <c r="A34" s="159" t="s">
        <v>393</v>
      </c>
      <c r="B34" s="160">
        <v>1508</v>
      </c>
      <c r="C34" s="161">
        <f t="shared" si="0"/>
        <v>5.0854888206926789E-2</v>
      </c>
      <c r="D34" s="159">
        <f t="shared" si="1"/>
        <v>7</v>
      </c>
    </row>
    <row r="35" spans="1:8" x14ac:dyDescent="0.25">
      <c r="A35" s="159" t="s">
        <v>65</v>
      </c>
      <c r="B35" s="160">
        <v>1678</v>
      </c>
      <c r="C35" s="161">
        <f t="shared" si="0"/>
        <v>5.6587866320439752E-2</v>
      </c>
      <c r="D35" s="159">
        <f t="shared" si="1"/>
        <v>6</v>
      </c>
    </row>
    <row r="36" spans="1:8" x14ac:dyDescent="0.25">
      <c r="A36" s="159" t="s">
        <v>392</v>
      </c>
      <c r="B36" s="160">
        <v>1830</v>
      </c>
      <c r="C36" s="161">
        <f t="shared" si="0"/>
        <v>6.1713823221933702E-2</v>
      </c>
      <c r="D36" s="159">
        <f t="shared" si="1"/>
        <v>5</v>
      </c>
    </row>
    <row r="37" spans="1:8" x14ac:dyDescent="0.25">
      <c r="A37" s="159" t="s">
        <v>70</v>
      </c>
      <c r="B37" s="160">
        <v>2199</v>
      </c>
      <c r="C37" s="161">
        <f t="shared" si="0"/>
        <v>7.4157758068323615E-2</v>
      </c>
      <c r="D37" s="159">
        <f t="shared" si="1"/>
        <v>3</v>
      </c>
    </row>
    <row r="38" spans="1:8" x14ac:dyDescent="0.25">
      <c r="A38" s="159" t="s">
        <v>55</v>
      </c>
      <c r="B38" s="160">
        <v>2199</v>
      </c>
      <c r="C38" s="161">
        <f t="shared" si="0"/>
        <v>7.4157758068323615E-2</v>
      </c>
      <c r="D38" s="159">
        <f t="shared" si="1"/>
        <v>3</v>
      </c>
    </row>
    <row r="39" spans="1:8" x14ac:dyDescent="0.25">
      <c r="A39" s="159" t="s">
        <v>58</v>
      </c>
      <c r="B39" s="160">
        <v>5270</v>
      </c>
      <c r="C39" s="161">
        <f t="shared" si="0"/>
        <v>0.17772232151890197</v>
      </c>
      <c r="D39" s="159">
        <f t="shared" si="1"/>
        <v>2</v>
      </c>
    </row>
    <row r="40" spans="1:8" x14ac:dyDescent="0.25">
      <c r="A40" s="162" t="s">
        <v>42</v>
      </c>
      <c r="B40" s="163">
        <v>5441</v>
      </c>
      <c r="C40" s="164">
        <f t="shared" si="0"/>
        <v>0.18348902303308265</v>
      </c>
      <c r="D40" s="162">
        <f t="shared" si="1"/>
        <v>1</v>
      </c>
    </row>
    <row r="41" spans="1:8" x14ac:dyDescent="0.25">
      <c r="A41" s="165" t="s">
        <v>875</v>
      </c>
      <c r="B41" s="166">
        <f>SUM(B10:B40)</f>
        <v>29653</v>
      </c>
      <c r="C41" s="167">
        <f>SUM(C10:C40)</f>
        <v>1</v>
      </c>
      <c r="D41" s="165"/>
    </row>
    <row r="43" spans="1:8" x14ac:dyDescent="0.25">
      <c r="A43" s="154" t="s">
        <v>843</v>
      </c>
    </row>
    <row r="44" spans="1:8" x14ac:dyDescent="0.25">
      <c r="A44" s="219" t="s">
        <v>876</v>
      </c>
      <c r="B44" s="219"/>
      <c r="C44" s="219"/>
      <c r="D44" s="219"/>
      <c r="E44" s="219"/>
      <c r="F44" s="219"/>
      <c r="G44" s="219"/>
      <c r="H44" s="219"/>
    </row>
    <row r="45" spans="1:8" x14ac:dyDescent="0.25">
      <c r="A45" s="168" t="s">
        <v>877</v>
      </c>
      <c r="B45" s="45"/>
      <c r="C45" s="45"/>
      <c r="D45" s="45"/>
    </row>
    <row r="46" spans="1:8" x14ac:dyDescent="0.25">
      <c r="A46" s="45"/>
      <c r="B46" s="45"/>
      <c r="C46" s="45"/>
      <c r="D46" s="45"/>
    </row>
    <row r="47" spans="1:8" x14ac:dyDescent="0.25">
      <c r="A47" s="45"/>
      <c r="B47" s="45"/>
      <c r="C47" s="45"/>
      <c r="D47" s="45"/>
    </row>
    <row r="48" spans="1:8" x14ac:dyDescent="0.25">
      <c r="A48" s="45"/>
      <c r="B48" s="45"/>
      <c r="C48" s="45"/>
      <c r="D48" s="45"/>
    </row>
    <row r="49" spans="1:4" x14ac:dyDescent="0.25">
      <c r="A49" s="45"/>
      <c r="B49" s="45"/>
      <c r="C49" s="45"/>
      <c r="D49" s="45"/>
    </row>
    <row r="50" spans="1:4" x14ac:dyDescent="0.25">
      <c r="A50" s="45"/>
      <c r="B50" s="45"/>
      <c r="C50" s="45"/>
      <c r="D50" s="45"/>
    </row>
    <row r="51" spans="1:4" x14ac:dyDescent="0.25">
      <c r="A51" s="45"/>
      <c r="B51" s="45"/>
      <c r="C51" s="45"/>
      <c r="D51" s="45"/>
    </row>
    <row r="52" spans="1:4" x14ac:dyDescent="0.25">
      <c r="A52" s="45"/>
      <c r="B52" s="45"/>
      <c r="C52" s="45"/>
      <c r="D52" s="45"/>
    </row>
    <row r="53" spans="1:4" x14ac:dyDescent="0.25">
      <c r="A53" s="45"/>
      <c r="B53" s="45"/>
      <c r="C53" s="45"/>
      <c r="D53" s="45"/>
    </row>
    <row r="54" spans="1:4" x14ac:dyDescent="0.25">
      <c r="A54" s="45"/>
      <c r="B54" s="45"/>
      <c r="C54" s="45"/>
      <c r="D54" s="45"/>
    </row>
    <row r="55" spans="1:4" x14ac:dyDescent="0.25">
      <c r="A55" s="45"/>
      <c r="B55" s="45"/>
      <c r="C55" s="45"/>
      <c r="D55" s="45"/>
    </row>
    <row r="56" spans="1:4" x14ac:dyDescent="0.25">
      <c r="A56" s="45"/>
      <c r="B56" s="45"/>
      <c r="C56" s="45"/>
      <c r="D56" s="45"/>
    </row>
    <row r="57" spans="1:4" x14ac:dyDescent="0.25">
      <c r="A57" s="45"/>
      <c r="B57" s="45"/>
      <c r="C57" s="45"/>
      <c r="D57" s="45"/>
    </row>
    <row r="58" spans="1:4" x14ac:dyDescent="0.25">
      <c r="A58" s="45"/>
      <c r="B58" s="45"/>
      <c r="C58" s="45"/>
      <c r="D58" s="45"/>
    </row>
  </sheetData>
  <mergeCells count="1">
    <mergeCell ref="A44:H44"/>
  </mergeCells>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workbookViewId="0">
      <selection activeCell="A2" sqref="A2"/>
    </sheetView>
  </sheetViews>
  <sheetFormatPr baseColWidth="10" defaultRowHeight="15" x14ac:dyDescent="0.25"/>
  <cols>
    <col min="1" max="1" width="25" style="154" customWidth="1"/>
    <col min="2" max="12" width="11.42578125" style="154"/>
    <col min="13" max="17" width="11.42578125" style="45"/>
    <col min="18" max="16384" width="11.42578125" style="154"/>
  </cols>
  <sheetData>
    <row r="1" spans="1:6" x14ac:dyDescent="0.25">
      <c r="A1" s="59" t="s">
        <v>881</v>
      </c>
    </row>
    <row r="2" spans="1:6" x14ac:dyDescent="0.25">
      <c r="A2" s="59" t="s">
        <v>843</v>
      </c>
    </row>
    <row r="5" spans="1:6" ht="15.75" x14ac:dyDescent="0.25">
      <c r="A5" s="155" t="s">
        <v>882</v>
      </c>
      <c r="F5" s="152" t="s">
        <v>883</v>
      </c>
    </row>
    <row r="6" spans="1:6" x14ac:dyDescent="0.25">
      <c r="A6" s="155" t="s">
        <v>870</v>
      </c>
    </row>
    <row r="7" spans="1:6" x14ac:dyDescent="0.25">
      <c r="A7" s="156" t="s">
        <v>871</v>
      </c>
    </row>
    <row r="9" spans="1:6" ht="36" x14ac:dyDescent="0.25">
      <c r="A9" s="157" t="s">
        <v>726</v>
      </c>
      <c r="B9" s="158" t="s">
        <v>872</v>
      </c>
      <c r="C9" s="158" t="s">
        <v>873</v>
      </c>
      <c r="D9" s="158" t="s">
        <v>874</v>
      </c>
    </row>
    <row r="10" spans="1:6" x14ac:dyDescent="0.25">
      <c r="A10" s="159" t="s">
        <v>67</v>
      </c>
      <c r="B10" s="159">
        <v>0</v>
      </c>
      <c r="C10" s="161">
        <f t="shared" ref="C10:C40" si="0">B10/B$41</f>
        <v>0</v>
      </c>
      <c r="D10" s="159">
        <f t="shared" ref="D10:D40" si="1">RANK(B10,B$10:B$40)</f>
        <v>20</v>
      </c>
    </row>
    <row r="11" spans="1:6" x14ac:dyDescent="0.25">
      <c r="A11" s="159" t="s">
        <v>74</v>
      </c>
      <c r="B11" s="159">
        <v>0</v>
      </c>
      <c r="C11" s="161">
        <f t="shared" si="0"/>
        <v>0</v>
      </c>
      <c r="D11" s="159">
        <f t="shared" si="1"/>
        <v>20</v>
      </c>
    </row>
    <row r="12" spans="1:6" x14ac:dyDescent="0.25">
      <c r="A12" s="159" t="s">
        <v>44</v>
      </c>
      <c r="B12" s="159">
        <v>0</v>
      </c>
      <c r="C12" s="161">
        <f t="shared" si="0"/>
        <v>0</v>
      </c>
      <c r="D12" s="159">
        <f t="shared" si="1"/>
        <v>20</v>
      </c>
    </row>
    <row r="13" spans="1:6" x14ac:dyDescent="0.25">
      <c r="A13" s="159" t="s">
        <v>46</v>
      </c>
      <c r="B13" s="159">
        <v>0</v>
      </c>
      <c r="C13" s="161">
        <f t="shared" si="0"/>
        <v>0</v>
      </c>
      <c r="D13" s="159">
        <f t="shared" si="1"/>
        <v>20</v>
      </c>
    </row>
    <row r="14" spans="1:6" x14ac:dyDescent="0.25">
      <c r="A14" s="159" t="s">
        <v>51</v>
      </c>
      <c r="B14" s="159">
        <v>0</v>
      </c>
      <c r="C14" s="161">
        <f t="shared" si="0"/>
        <v>0</v>
      </c>
      <c r="D14" s="159">
        <f t="shared" si="1"/>
        <v>20</v>
      </c>
    </row>
    <row r="15" spans="1:6" x14ac:dyDescent="0.25">
      <c r="A15" s="159" t="s">
        <v>53</v>
      </c>
      <c r="B15" s="159">
        <v>0</v>
      </c>
      <c r="C15" s="161">
        <f t="shared" si="0"/>
        <v>0</v>
      </c>
      <c r="D15" s="159">
        <f t="shared" si="1"/>
        <v>20</v>
      </c>
    </row>
    <row r="16" spans="1:6" x14ac:dyDescent="0.25">
      <c r="A16" s="159" t="s">
        <v>54</v>
      </c>
      <c r="B16" s="159">
        <v>0</v>
      </c>
      <c r="C16" s="161">
        <f t="shared" si="0"/>
        <v>0</v>
      </c>
      <c r="D16" s="159">
        <f t="shared" si="1"/>
        <v>20</v>
      </c>
    </row>
    <row r="17" spans="1:4" x14ac:dyDescent="0.25">
      <c r="A17" s="159" t="s">
        <v>62</v>
      </c>
      <c r="B17" s="159">
        <v>0</v>
      </c>
      <c r="C17" s="161">
        <f t="shared" si="0"/>
        <v>0</v>
      </c>
      <c r="D17" s="159">
        <f t="shared" si="1"/>
        <v>20</v>
      </c>
    </row>
    <row r="18" spans="1:4" x14ac:dyDescent="0.25">
      <c r="A18" s="159" t="s">
        <v>64</v>
      </c>
      <c r="B18" s="159">
        <v>0</v>
      </c>
      <c r="C18" s="161">
        <f t="shared" si="0"/>
        <v>0</v>
      </c>
      <c r="D18" s="159">
        <f t="shared" si="1"/>
        <v>20</v>
      </c>
    </row>
    <row r="19" spans="1:4" x14ac:dyDescent="0.25">
      <c r="A19" s="159" t="s">
        <v>45</v>
      </c>
      <c r="B19" s="159">
        <v>0</v>
      </c>
      <c r="C19" s="161">
        <f t="shared" si="0"/>
        <v>0</v>
      </c>
      <c r="D19" s="159">
        <f t="shared" si="1"/>
        <v>20</v>
      </c>
    </row>
    <row r="20" spans="1:4" x14ac:dyDescent="0.25">
      <c r="A20" s="159" t="s">
        <v>52</v>
      </c>
      <c r="B20" s="159">
        <v>0</v>
      </c>
      <c r="C20" s="161">
        <f t="shared" si="0"/>
        <v>0</v>
      </c>
      <c r="D20" s="159">
        <f t="shared" si="1"/>
        <v>20</v>
      </c>
    </row>
    <row r="21" spans="1:4" x14ac:dyDescent="0.25">
      <c r="A21" s="159" t="s">
        <v>393</v>
      </c>
      <c r="B21" s="159">
        <v>0</v>
      </c>
      <c r="C21" s="161">
        <f t="shared" si="0"/>
        <v>0</v>
      </c>
      <c r="D21" s="159">
        <f t="shared" si="1"/>
        <v>20</v>
      </c>
    </row>
    <row r="22" spans="1:4" x14ac:dyDescent="0.25">
      <c r="A22" s="159" t="s">
        <v>56</v>
      </c>
      <c r="B22" s="159">
        <v>1</v>
      </c>
      <c r="C22" s="161">
        <f t="shared" si="0"/>
        <v>5.1813471502590676E-3</v>
      </c>
      <c r="D22" s="159">
        <f t="shared" si="1"/>
        <v>14</v>
      </c>
    </row>
    <row r="23" spans="1:4" x14ac:dyDescent="0.25">
      <c r="A23" s="159" t="s">
        <v>59</v>
      </c>
      <c r="B23" s="159">
        <v>1</v>
      </c>
      <c r="C23" s="161">
        <f t="shared" si="0"/>
        <v>5.1813471502590676E-3</v>
      </c>
      <c r="D23" s="159">
        <f t="shared" si="1"/>
        <v>14</v>
      </c>
    </row>
    <row r="24" spans="1:4" x14ac:dyDescent="0.25">
      <c r="A24" s="159" t="s">
        <v>55</v>
      </c>
      <c r="B24" s="159">
        <v>1</v>
      </c>
      <c r="C24" s="161">
        <f t="shared" si="0"/>
        <v>5.1813471502590676E-3</v>
      </c>
      <c r="D24" s="159">
        <f t="shared" si="1"/>
        <v>14</v>
      </c>
    </row>
    <row r="25" spans="1:4" x14ac:dyDescent="0.25">
      <c r="A25" s="159" t="s">
        <v>57</v>
      </c>
      <c r="B25" s="159">
        <v>1</v>
      </c>
      <c r="C25" s="161">
        <f t="shared" si="0"/>
        <v>5.1813471502590676E-3</v>
      </c>
      <c r="D25" s="159">
        <f t="shared" si="1"/>
        <v>14</v>
      </c>
    </row>
    <row r="26" spans="1:4" x14ac:dyDescent="0.25">
      <c r="A26" s="159" t="s">
        <v>47</v>
      </c>
      <c r="B26" s="159">
        <v>1</v>
      </c>
      <c r="C26" s="161">
        <f t="shared" si="0"/>
        <v>5.1813471502590676E-3</v>
      </c>
      <c r="D26" s="159">
        <f t="shared" si="1"/>
        <v>14</v>
      </c>
    </row>
    <row r="27" spans="1:4" x14ac:dyDescent="0.25">
      <c r="A27" s="159" t="s">
        <v>65</v>
      </c>
      <c r="B27" s="159">
        <v>1</v>
      </c>
      <c r="C27" s="161">
        <f t="shared" si="0"/>
        <v>5.1813471502590676E-3</v>
      </c>
      <c r="D27" s="159">
        <f t="shared" si="1"/>
        <v>14</v>
      </c>
    </row>
    <row r="28" spans="1:4" x14ac:dyDescent="0.25">
      <c r="A28" s="159" t="s">
        <v>50</v>
      </c>
      <c r="B28" s="159">
        <v>2</v>
      </c>
      <c r="C28" s="161">
        <f t="shared" si="0"/>
        <v>1.0362694300518135E-2</v>
      </c>
      <c r="D28" s="159">
        <f t="shared" si="1"/>
        <v>12</v>
      </c>
    </row>
    <row r="29" spans="1:4" x14ac:dyDescent="0.25">
      <c r="A29" s="159" t="s">
        <v>72</v>
      </c>
      <c r="B29" s="159">
        <v>2</v>
      </c>
      <c r="C29" s="161">
        <f t="shared" si="0"/>
        <v>1.0362694300518135E-2</v>
      </c>
      <c r="D29" s="159">
        <f t="shared" si="1"/>
        <v>12</v>
      </c>
    </row>
    <row r="30" spans="1:4" x14ac:dyDescent="0.25">
      <c r="A30" s="159" t="s">
        <v>69</v>
      </c>
      <c r="B30" s="159">
        <v>3</v>
      </c>
      <c r="C30" s="161">
        <f t="shared" si="0"/>
        <v>1.5544041450777202E-2</v>
      </c>
      <c r="D30" s="159">
        <f t="shared" si="1"/>
        <v>11</v>
      </c>
    </row>
    <row r="31" spans="1:4" x14ac:dyDescent="0.25">
      <c r="A31" s="159" t="s">
        <v>60</v>
      </c>
      <c r="B31" s="159">
        <v>4</v>
      </c>
      <c r="C31" s="161">
        <f t="shared" si="0"/>
        <v>2.072538860103627E-2</v>
      </c>
      <c r="D31" s="159">
        <f t="shared" si="1"/>
        <v>10</v>
      </c>
    </row>
    <row r="32" spans="1:4" x14ac:dyDescent="0.25">
      <c r="A32" s="159" t="s">
        <v>66</v>
      </c>
      <c r="B32" s="159">
        <v>5</v>
      </c>
      <c r="C32" s="161">
        <f t="shared" si="0"/>
        <v>2.5906735751295335E-2</v>
      </c>
      <c r="D32" s="159">
        <f t="shared" si="1"/>
        <v>8</v>
      </c>
    </row>
    <row r="33" spans="1:8" x14ac:dyDescent="0.25">
      <c r="A33" s="159" t="s">
        <v>49</v>
      </c>
      <c r="B33" s="159">
        <v>5</v>
      </c>
      <c r="C33" s="161">
        <f t="shared" si="0"/>
        <v>2.5906735751295335E-2</v>
      </c>
      <c r="D33" s="159">
        <f t="shared" si="1"/>
        <v>8</v>
      </c>
    </row>
    <row r="34" spans="1:8" x14ac:dyDescent="0.25">
      <c r="A34" s="159" t="s">
        <v>68</v>
      </c>
      <c r="B34" s="159">
        <v>6</v>
      </c>
      <c r="C34" s="161">
        <f t="shared" si="0"/>
        <v>3.1088082901554404E-2</v>
      </c>
      <c r="D34" s="159">
        <f t="shared" si="1"/>
        <v>7</v>
      </c>
    </row>
    <row r="35" spans="1:8" x14ac:dyDescent="0.25">
      <c r="A35" s="159" t="s">
        <v>392</v>
      </c>
      <c r="B35" s="159">
        <v>8</v>
      </c>
      <c r="C35" s="161">
        <f t="shared" si="0"/>
        <v>4.145077720207254E-2</v>
      </c>
      <c r="D35" s="159">
        <f t="shared" si="1"/>
        <v>6</v>
      </c>
    </row>
    <row r="36" spans="1:8" x14ac:dyDescent="0.25">
      <c r="A36" s="159" t="s">
        <v>355</v>
      </c>
      <c r="B36" s="159">
        <v>13</v>
      </c>
      <c r="C36" s="161">
        <f t="shared" si="0"/>
        <v>6.7357512953367879E-2</v>
      </c>
      <c r="D36" s="159">
        <f t="shared" si="1"/>
        <v>5</v>
      </c>
    </row>
    <row r="37" spans="1:8" x14ac:dyDescent="0.25">
      <c r="A37" s="159" t="s">
        <v>70</v>
      </c>
      <c r="B37" s="159">
        <v>14</v>
      </c>
      <c r="C37" s="161">
        <f t="shared" si="0"/>
        <v>7.2538860103626937E-2</v>
      </c>
      <c r="D37" s="159">
        <f t="shared" si="1"/>
        <v>4</v>
      </c>
    </row>
    <row r="38" spans="1:8" x14ac:dyDescent="0.25">
      <c r="A38" s="162" t="s">
        <v>42</v>
      </c>
      <c r="B38" s="162">
        <v>25</v>
      </c>
      <c r="C38" s="164">
        <f t="shared" si="0"/>
        <v>0.12953367875647667</v>
      </c>
      <c r="D38" s="162">
        <f t="shared" si="1"/>
        <v>3</v>
      </c>
    </row>
    <row r="39" spans="1:8" x14ac:dyDescent="0.25">
      <c r="A39" s="159" t="s">
        <v>58</v>
      </c>
      <c r="B39" s="159">
        <v>46</v>
      </c>
      <c r="C39" s="161">
        <f t="shared" si="0"/>
        <v>0.23834196891191708</v>
      </c>
      <c r="D39" s="159">
        <f t="shared" si="1"/>
        <v>2</v>
      </c>
    </row>
    <row r="40" spans="1:8" x14ac:dyDescent="0.25">
      <c r="A40" s="159" t="s">
        <v>73</v>
      </c>
      <c r="B40" s="159">
        <v>54</v>
      </c>
      <c r="C40" s="161">
        <f t="shared" si="0"/>
        <v>0.27979274611398963</v>
      </c>
      <c r="D40" s="159">
        <f t="shared" si="1"/>
        <v>1</v>
      </c>
    </row>
    <row r="41" spans="1:8" x14ac:dyDescent="0.25">
      <c r="A41" s="165" t="s">
        <v>875</v>
      </c>
      <c r="B41" s="166">
        <f>SUM(B10:B40)</f>
        <v>193</v>
      </c>
      <c r="C41" s="167">
        <f>SUM(C10:C40)</f>
        <v>0.99999999999999989</v>
      </c>
      <c r="D41" s="165"/>
    </row>
    <row r="43" spans="1:8" x14ac:dyDescent="0.25">
      <c r="A43" s="154" t="s">
        <v>843</v>
      </c>
    </row>
    <row r="44" spans="1:8" x14ac:dyDescent="0.25">
      <c r="A44" s="219" t="s">
        <v>876</v>
      </c>
      <c r="B44" s="219"/>
      <c r="C44" s="219"/>
      <c r="D44" s="219"/>
      <c r="E44" s="219"/>
      <c r="F44" s="219"/>
      <c r="G44" s="219"/>
      <c r="H44" s="219"/>
    </row>
    <row r="45" spans="1:8" x14ac:dyDescent="0.25">
      <c r="A45" s="168" t="s">
        <v>877</v>
      </c>
      <c r="B45" s="45"/>
      <c r="C45" s="45"/>
      <c r="D45" s="45"/>
    </row>
    <row r="46" spans="1:8" x14ac:dyDescent="0.25">
      <c r="A46" s="45"/>
      <c r="B46" s="45"/>
      <c r="C46" s="45"/>
      <c r="D46" s="45"/>
    </row>
    <row r="47" spans="1:8" x14ac:dyDescent="0.25">
      <c r="A47" s="45"/>
      <c r="B47" s="45"/>
      <c r="C47" s="45"/>
      <c r="D47" s="45"/>
    </row>
    <row r="48" spans="1:8" x14ac:dyDescent="0.25">
      <c r="A48" s="45"/>
      <c r="B48" s="45"/>
      <c r="C48" s="45"/>
      <c r="D48" s="45"/>
    </row>
    <row r="49" spans="1:4" x14ac:dyDescent="0.25">
      <c r="A49" s="45"/>
      <c r="B49" s="45"/>
      <c r="C49" s="45"/>
      <c r="D49" s="45"/>
    </row>
    <row r="50" spans="1:4" x14ac:dyDescent="0.25">
      <c r="A50" s="45"/>
      <c r="B50" s="45"/>
      <c r="C50" s="45"/>
      <c r="D50" s="45"/>
    </row>
    <row r="51" spans="1:4" x14ac:dyDescent="0.25">
      <c r="A51" s="45"/>
      <c r="B51" s="45"/>
      <c r="C51" s="45"/>
      <c r="D51" s="45"/>
    </row>
    <row r="52" spans="1:4" x14ac:dyDescent="0.25">
      <c r="A52" s="45"/>
      <c r="B52" s="45"/>
      <c r="C52" s="45"/>
      <c r="D52" s="45"/>
    </row>
    <row r="53" spans="1:4" x14ac:dyDescent="0.25">
      <c r="A53" s="45"/>
      <c r="B53" s="45"/>
      <c r="C53" s="45"/>
      <c r="D53" s="45"/>
    </row>
    <row r="54" spans="1:4" x14ac:dyDescent="0.25">
      <c r="A54" s="45"/>
      <c r="B54" s="45"/>
      <c r="C54" s="45"/>
      <c r="D54" s="45"/>
    </row>
    <row r="55" spans="1:4" x14ac:dyDescent="0.25">
      <c r="A55" s="45"/>
      <c r="B55" s="45"/>
      <c r="C55" s="45"/>
      <c r="D55" s="45"/>
    </row>
    <row r="56" spans="1:4" x14ac:dyDescent="0.25">
      <c r="A56" s="45"/>
      <c r="B56" s="45"/>
      <c r="C56" s="45"/>
      <c r="D56" s="45"/>
    </row>
    <row r="57" spans="1:4" x14ac:dyDescent="0.25">
      <c r="A57" s="45"/>
      <c r="B57" s="45"/>
      <c r="C57" s="45"/>
      <c r="D57" s="45"/>
    </row>
    <row r="58" spans="1:4" x14ac:dyDescent="0.25">
      <c r="A58" s="45"/>
      <c r="B58" s="45"/>
      <c r="C58" s="45"/>
      <c r="D58" s="45"/>
    </row>
  </sheetData>
  <mergeCells count="1">
    <mergeCell ref="A44:H44"/>
  </mergeCells>
  <pageMargins left="0.7" right="0.7" top="0.75" bottom="0.75" header="0.3" footer="0.3"/>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workbookViewId="0">
      <selection activeCell="A2" sqref="A2"/>
    </sheetView>
  </sheetViews>
  <sheetFormatPr baseColWidth="10" defaultRowHeight="15" x14ac:dyDescent="0.25"/>
  <cols>
    <col min="1" max="1" width="25" style="154" customWidth="1"/>
    <col min="2" max="12" width="11.42578125" style="154"/>
    <col min="13" max="17" width="11.42578125" style="45"/>
    <col min="18" max="16384" width="11.42578125" style="154"/>
  </cols>
  <sheetData>
    <row r="1" spans="1:5" x14ac:dyDescent="0.25">
      <c r="A1" s="59" t="s">
        <v>884</v>
      </c>
    </row>
    <row r="2" spans="1:5" x14ac:dyDescent="0.25">
      <c r="A2" s="59" t="s">
        <v>843</v>
      </c>
    </row>
    <row r="5" spans="1:5" ht="15.75" x14ac:dyDescent="0.25">
      <c r="A5" s="155" t="s">
        <v>885</v>
      </c>
      <c r="E5" s="152" t="s">
        <v>886</v>
      </c>
    </row>
    <row r="6" spans="1:5" x14ac:dyDescent="0.25">
      <c r="A6" s="155" t="s">
        <v>870</v>
      </c>
    </row>
    <row r="7" spans="1:5" x14ac:dyDescent="0.25">
      <c r="A7" s="156" t="s">
        <v>871</v>
      </c>
    </row>
    <row r="9" spans="1:5" ht="36" x14ac:dyDescent="0.25">
      <c r="A9" s="157" t="s">
        <v>726</v>
      </c>
      <c r="B9" s="158" t="s">
        <v>872</v>
      </c>
      <c r="C9" s="158" t="s">
        <v>873</v>
      </c>
      <c r="D9" s="158" t="s">
        <v>887</v>
      </c>
    </row>
    <row r="10" spans="1:5" x14ac:dyDescent="0.25">
      <c r="A10" s="159" t="s">
        <v>74</v>
      </c>
      <c r="B10" s="159">
        <v>0</v>
      </c>
      <c r="C10" s="161">
        <f t="shared" ref="C10:C40" si="0">B10/B$41</f>
        <v>0</v>
      </c>
      <c r="D10" s="159">
        <f t="shared" ref="D10:D40" si="1">RANK(B10,B$10:B$40)</f>
        <v>14</v>
      </c>
    </row>
    <row r="11" spans="1:5" x14ac:dyDescent="0.25">
      <c r="A11" s="159" t="s">
        <v>44</v>
      </c>
      <c r="B11" s="159">
        <v>0</v>
      </c>
      <c r="C11" s="161">
        <f t="shared" si="0"/>
        <v>0</v>
      </c>
      <c r="D11" s="159">
        <f t="shared" si="1"/>
        <v>14</v>
      </c>
    </row>
    <row r="12" spans="1:5" x14ac:dyDescent="0.25">
      <c r="A12" s="159" t="s">
        <v>56</v>
      </c>
      <c r="B12" s="159">
        <v>0</v>
      </c>
      <c r="C12" s="161">
        <f t="shared" si="0"/>
        <v>0</v>
      </c>
      <c r="D12" s="159">
        <f t="shared" si="1"/>
        <v>14</v>
      </c>
    </row>
    <row r="13" spans="1:5" x14ac:dyDescent="0.25">
      <c r="A13" s="159" t="s">
        <v>46</v>
      </c>
      <c r="B13" s="159">
        <v>0</v>
      </c>
      <c r="C13" s="161">
        <f t="shared" si="0"/>
        <v>0</v>
      </c>
      <c r="D13" s="159">
        <f t="shared" si="1"/>
        <v>14</v>
      </c>
    </row>
    <row r="14" spans="1:5" x14ac:dyDescent="0.25">
      <c r="A14" s="159" t="s">
        <v>51</v>
      </c>
      <c r="B14" s="159">
        <v>0</v>
      </c>
      <c r="C14" s="161">
        <f t="shared" si="0"/>
        <v>0</v>
      </c>
      <c r="D14" s="159">
        <f t="shared" si="1"/>
        <v>14</v>
      </c>
    </row>
    <row r="15" spans="1:5" x14ac:dyDescent="0.25">
      <c r="A15" s="159" t="s">
        <v>53</v>
      </c>
      <c r="B15" s="159">
        <v>0</v>
      </c>
      <c r="C15" s="161">
        <f t="shared" si="0"/>
        <v>0</v>
      </c>
      <c r="D15" s="159">
        <f t="shared" si="1"/>
        <v>14</v>
      </c>
    </row>
    <row r="16" spans="1:5" x14ac:dyDescent="0.25">
      <c r="A16" s="159" t="s">
        <v>60</v>
      </c>
      <c r="B16" s="159">
        <v>0</v>
      </c>
      <c r="C16" s="161">
        <f t="shared" si="0"/>
        <v>0</v>
      </c>
      <c r="D16" s="159">
        <f t="shared" si="1"/>
        <v>14</v>
      </c>
    </row>
    <row r="17" spans="1:4" x14ac:dyDescent="0.25">
      <c r="A17" s="159" t="s">
        <v>58</v>
      </c>
      <c r="B17" s="159">
        <v>0</v>
      </c>
      <c r="C17" s="161">
        <f t="shared" si="0"/>
        <v>0</v>
      </c>
      <c r="D17" s="159">
        <f t="shared" si="1"/>
        <v>14</v>
      </c>
    </row>
    <row r="18" spans="1:4" x14ac:dyDescent="0.25">
      <c r="A18" s="159" t="s">
        <v>54</v>
      </c>
      <c r="B18" s="159">
        <v>0</v>
      </c>
      <c r="C18" s="161">
        <f t="shared" si="0"/>
        <v>0</v>
      </c>
      <c r="D18" s="159">
        <f t="shared" si="1"/>
        <v>14</v>
      </c>
    </row>
    <row r="19" spans="1:4" x14ac:dyDescent="0.25">
      <c r="A19" s="159" t="s">
        <v>64</v>
      </c>
      <c r="B19" s="159">
        <v>0</v>
      </c>
      <c r="C19" s="161">
        <f t="shared" si="0"/>
        <v>0</v>
      </c>
      <c r="D19" s="159">
        <f t="shared" si="1"/>
        <v>14</v>
      </c>
    </row>
    <row r="20" spans="1:4" x14ac:dyDescent="0.25">
      <c r="A20" s="159" t="s">
        <v>355</v>
      </c>
      <c r="B20" s="159">
        <v>0</v>
      </c>
      <c r="C20" s="161">
        <f t="shared" si="0"/>
        <v>0</v>
      </c>
      <c r="D20" s="159">
        <f t="shared" si="1"/>
        <v>14</v>
      </c>
    </row>
    <row r="21" spans="1:4" x14ac:dyDescent="0.25">
      <c r="A21" s="159" t="s">
        <v>72</v>
      </c>
      <c r="B21" s="159">
        <v>0</v>
      </c>
      <c r="C21" s="161">
        <f t="shared" si="0"/>
        <v>0</v>
      </c>
      <c r="D21" s="159">
        <f t="shared" si="1"/>
        <v>14</v>
      </c>
    </row>
    <row r="22" spans="1:4" x14ac:dyDescent="0.25">
      <c r="A22" s="159" t="s">
        <v>66</v>
      </c>
      <c r="B22" s="159">
        <v>0</v>
      </c>
      <c r="C22" s="161">
        <f t="shared" si="0"/>
        <v>0</v>
      </c>
      <c r="D22" s="159">
        <f t="shared" si="1"/>
        <v>14</v>
      </c>
    </row>
    <row r="23" spans="1:4" x14ac:dyDescent="0.25">
      <c r="A23" s="159" t="s">
        <v>57</v>
      </c>
      <c r="B23" s="159">
        <v>0</v>
      </c>
      <c r="C23" s="161">
        <f t="shared" si="0"/>
        <v>0</v>
      </c>
      <c r="D23" s="159">
        <f t="shared" si="1"/>
        <v>14</v>
      </c>
    </row>
    <row r="24" spans="1:4" x14ac:dyDescent="0.25">
      <c r="A24" s="159" t="s">
        <v>45</v>
      </c>
      <c r="B24" s="159">
        <v>0</v>
      </c>
      <c r="C24" s="161">
        <f t="shared" si="0"/>
        <v>0</v>
      </c>
      <c r="D24" s="159">
        <f t="shared" si="1"/>
        <v>14</v>
      </c>
    </row>
    <row r="25" spans="1:4" x14ac:dyDescent="0.25">
      <c r="A25" s="159" t="s">
        <v>47</v>
      </c>
      <c r="B25" s="159">
        <v>0</v>
      </c>
      <c r="C25" s="161">
        <f t="shared" si="0"/>
        <v>0</v>
      </c>
      <c r="D25" s="159">
        <f t="shared" si="1"/>
        <v>14</v>
      </c>
    </row>
    <row r="26" spans="1:4" x14ac:dyDescent="0.25">
      <c r="A26" s="159" t="s">
        <v>393</v>
      </c>
      <c r="B26" s="159">
        <v>0</v>
      </c>
      <c r="C26" s="161">
        <f t="shared" si="0"/>
        <v>0</v>
      </c>
      <c r="D26" s="159">
        <f t="shared" si="1"/>
        <v>14</v>
      </c>
    </row>
    <row r="27" spans="1:4" x14ac:dyDescent="0.25">
      <c r="A27" s="159" t="s">
        <v>65</v>
      </c>
      <c r="B27" s="159">
        <v>0</v>
      </c>
      <c r="C27" s="161">
        <f t="shared" si="0"/>
        <v>0</v>
      </c>
      <c r="D27" s="159">
        <f t="shared" si="1"/>
        <v>14</v>
      </c>
    </row>
    <row r="28" spans="1:4" x14ac:dyDescent="0.25">
      <c r="A28" s="159" t="s">
        <v>67</v>
      </c>
      <c r="B28" s="159">
        <v>1</v>
      </c>
      <c r="C28" s="161">
        <f t="shared" si="0"/>
        <v>1.6949152542372881E-2</v>
      </c>
      <c r="D28" s="159">
        <f t="shared" si="1"/>
        <v>9</v>
      </c>
    </row>
    <row r="29" spans="1:4" x14ac:dyDescent="0.25">
      <c r="A29" s="159" t="s">
        <v>69</v>
      </c>
      <c r="B29" s="159">
        <v>1</v>
      </c>
      <c r="C29" s="161">
        <f t="shared" si="0"/>
        <v>1.6949152542372881E-2</v>
      </c>
      <c r="D29" s="159">
        <f t="shared" si="1"/>
        <v>9</v>
      </c>
    </row>
    <row r="30" spans="1:4" x14ac:dyDescent="0.25">
      <c r="A30" s="159" t="s">
        <v>62</v>
      </c>
      <c r="B30" s="159">
        <v>1</v>
      </c>
      <c r="C30" s="161">
        <f t="shared" si="0"/>
        <v>1.6949152542372881E-2</v>
      </c>
      <c r="D30" s="159">
        <f t="shared" si="1"/>
        <v>9</v>
      </c>
    </row>
    <row r="31" spans="1:4" x14ac:dyDescent="0.25">
      <c r="A31" s="159" t="s">
        <v>50</v>
      </c>
      <c r="B31" s="159">
        <v>1</v>
      </c>
      <c r="C31" s="161">
        <f t="shared" si="0"/>
        <v>1.6949152542372881E-2</v>
      </c>
      <c r="D31" s="159">
        <f t="shared" si="1"/>
        <v>9</v>
      </c>
    </row>
    <row r="32" spans="1:4" x14ac:dyDescent="0.25">
      <c r="A32" s="159" t="s">
        <v>55</v>
      </c>
      <c r="B32" s="159">
        <v>1</v>
      </c>
      <c r="C32" s="161">
        <f t="shared" si="0"/>
        <v>1.6949152542372881E-2</v>
      </c>
      <c r="D32" s="159">
        <f t="shared" si="1"/>
        <v>9</v>
      </c>
    </row>
    <row r="33" spans="1:8" x14ac:dyDescent="0.25">
      <c r="A33" s="159" t="s">
        <v>59</v>
      </c>
      <c r="B33" s="159">
        <v>2</v>
      </c>
      <c r="C33" s="161">
        <f t="shared" si="0"/>
        <v>3.3898305084745763E-2</v>
      </c>
      <c r="D33" s="159">
        <f t="shared" si="1"/>
        <v>6</v>
      </c>
    </row>
    <row r="34" spans="1:8" x14ac:dyDescent="0.25">
      <c r="A34" s="159" t="s">
        <v>52</v>
      </c>
      <c r="B34" s="159">
        <v>2</v>
      </c>
      <c r="C34" s="161">
        <f t="shared" si="0"/>
        <v>3.3898305084745763E-2</v>
      </c>
      <c r="D34" s="159">
        <f t="shared" si="1"/>
        <v>6</v>
      </c>
    </row>
    <row r="35" spans="1:8" x14ac:dyDescent="0.25">
      <c r="A35" s="159" t="s">
        <v>49</v>
      </c>
      <c r="B35" s="159">
        <v>2</v>
      </c>
      <c r="C35" s="161">
        <f t="shared" si="0"/>
        <v>3.3898305084745763E-2</v>
      </c>
      <c r="D35" s="159">
        <f t="shared" si="1"/>
        <v>6</v>
      </c>
    </row>
    <row r="36" spans="1:8" x14ac:dyDescent="0.25">
      <c r="A36" s="159" t="s">
        <v>73</v>
      </c>
      <c r="B36" s="159">
        <v>4</v>
      </c>
      <c r="C36" s="161">
        <f t="shared" si="0"/>
        <v>6.7796610169491525E-2</v>
      </c>
      <c r="D36" s="159">
        <f t="shared" si="1"/>
        <v>5</v>
      </c>
    </row>
    <row r="37" spans="1:8" x14ac:dyDescent="0.25">
      <c r="A37" s="159" t="s">
        <v>68</v>
      </c>
      <c r="B37" s="159">
        <v>6</v>
      </c>
      <c r="C37" s="169">
        <f t="shared" si="0"/>
        <v>0.10169491525423729</v>
      </c>
      <c r="D37" s="170">
        <f t="shared" si="1"/>
        <v>4</v>
      </c>
    </row>
    <row r="38" spans="1:8" x14ac:dyDescent="0.25">
      <c r="A38" s="159" t="s">
        <v>392</v>
      </c>
      <c r="B38" s="159">
        <v>10</v>
      </c>
      <c r="C38" s="161">
        <f t="shared" si="0"/>
        <v>0.16949152542372881</v>
      </c>
      <c r="D38" s="159">
        <f t="shared" si="1"/>
        <v>3</v>
      </c>
    </row>
    <row r="39" spans="1:8" x14ac:dyDescent="0.25">
      <c r="A39" s="162" t="s">
        <v>42</v>
      </c>
      <c r="B39" s="162">
        <v>11</v>
      </c>
      <c r="C39" s="164">
        <f t="shared" si="0"/>
        <v>0.1864406779661017</v>
      </c>
      <c r="D39" s="162">
        <f t="shared" si="1"/>
        <v>2</v>
      </c>
    </row>
    <row r="40" spans="1:8" x14ac:dyDescent="0.25">
      <c r="A40" s="159" t="s">
        <v>70</v>
      </c>
      <c r="B40" s="159">
        <v>17</v>
      </c>
      <c r="C40" s="161">
        <f t="shared" si="0"/>
        <v>0.28813559322033899</v>
      </c>
      <c r="D40" s="159">
        <f t="shared" si="1"/>
        <v>1</v>
      </c>
    </row>
    <row r="41" spans="1:8" x14ac:dyDescent="0.25">
      <c r="A41" s="165" t="s">
        <v>875</v>
      </c>
      <c r="B41" s="166">
        <f>SUM(B10:B40)</f>
        <v>59</v>
      </c>
      <c r="C41" s="167">
        <f>SUM(C10:C40)</f>
        <v>0.99999999999999989</v>
      </c>
      <c r="D41" s="165"/>
    </row>
    <row r="43" spans="1:8" x14ac:dyDescent="0.25">
      <c r="A43" s="154" t="s">
        <v>843</v>
      </c>
    </row>
    <row r="44" spans="1:8" x14ac:dyDescent="0.25">
      <c r="A44" s="219" t="s">
        <v>876</v>
      </c>
      <c r="B44" s="219"/>
      <c r="C44" s="219"/>
      <c r="D44" s="219"/>
      <c r="E44" s="219"/>
      <c r="F44" s="219"/>
      <c r="G44" s="219"/>
      <c r="H44" s="219"/>
    </row>
    <row r="45" spans="1:8" x14ac:dyDescent="0.25">
      <c r="A45" s="168" t="s">
        <v>877</v>
      </c>
      <c r="B45" s="45"/>
      <c r="C45" s="45"/>
      <c r="D45" s="45"/>
    </row>
    <row r="46" spans="1:8" x14ac:dyDescent="0.25">
      <c r="A46" s="45"/>
      <c r="B46" s="45"/>
      <c r="C46" s="45"/>
      <c r="D46" s="45"/>
    </row>
    <row r="47" spans="1:8" x14ac:dyDescent="0.25">
      <c r="A47" s="45"/>
      <c r="B47" s="45"/>
      <c r="C47" s="45"/>
      <c r="D47" s="45"/>
    </row>
    <row r="48" spans="1:8" x14ac:dyDescent="0.25">
      <c r="A48" s="45"/>
      <c r="B48" s="45"/>
      <c r="C48" s="45"/>
      <c r="D48" s="45"/>
    </row>
    <row r="49" spans="1:4" x14ac:dyDescent="0.25">
      <c r="A49" s="45"/>
      <c r="B49" s="45"/>
      <c r="C49" s="45"/>
      <c r="D49" s="45"/>
    </row>
    <row r="50" spans="1:4" x14ac:dyDescent="0.25">
      <c r="A50" s="45"/>
      <c r="B50" s="45"/>
      <c r="C50" s="45"/>
      <c r="D50" s="45"/>
    </row>
    <row r="51" spans="1:4" x14ac:dyDescent="0.25">
      <c r="A51" s="45"/>
      <c r="B51" s="45"/>
      <c r="C51" s="45"/>
      <c r="D51" s="45"/>
    </row>
    <row r="52" spans="1:4" x14ac:dyDescent="0.25">
      <c r="A52" s="45"/>
      <c r="B52" s="45"/>
      <c r="C52" s="45"/>
      <c r="D52" s="45"/>
    </row>
    <row r="53" spans="1:4" x14ac:dyDescent="0.25">
      <c r="A53" s="45"/>
      <c r="B53" s="45"/>
      <c r="C53" s="45"/>
      <c r="D53" s="45"/>
    </row>
    <row r="54" spans="1:4" x14ac:dyDescent="0.25">
      <c r="A54" s="45"/>
      <c r="B54" s="45"/>
      <c r="C54" s="45"/>
      <c r="D54" s="45"/>
    </row>
    <row r="55" spans="1:4" x14ac:dyDescent="0.25">
      <c r="A55" s="45"/>
      <c r="B55" s="45"/>
      <c r="C55" s="45"/>
      <c r="D55" s="45"/>
    </row>
    <row r="56" spans="1:4" x14ac:dyDescent="0.25">
      <c r="A56" s="45"/>
      <c r="B56" s="45"/>
      <c r="C56" s="45"/>
      <c r="D56" s="45"/>
    </row>
    <row r="57" spans="1:4" x14ac:dyDescent="0.25">
      <c r="A57" s="45"/>
      <c r="B57" s="45"/>
      <c r="C57" s="45"/>
      <c r="D57" s="45"/>
    </row>
    <row r="58" spans="1:4" x14ac:dyDescent="0.25">
      <c r="A58" s="45"/>
      <c r="B58" s="45"/>
      <c r="C58" s="45"/>
      <c r="D58" s="45"/>
    </row>
  </sheetData>
  <mergeCells count="1">
    <mergeCell ref="A44:H44"/>
  </mergeCells>
  <pageMargins left="0.7" right="0.7" top="0.75" bottom="0.75" header="0.3" footer="0.3"/>
  <pageSetup paperSize="9" orientation="portrait" horizontalDpi="300" verticalDpi="0" copies="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30"/>
  <sheetViews>
    <sheetView workbookViewId="0">
      <selection activeCell="P28" sqref="P28"/>
    </sheetView>
  </sheetViews>
  <sheetFormatPr baseColWidth="10" defaultRowHeight="12.75" x14ac:dyDescent="0.2"/>
  <sheetData>
    <row r="1" spans="1:4" x14ac:dyDescent="0.2">
      <c r="A1" t="s">
        <v>76</v>
      </c>
    </row>
    <row r="2" spans="1:4" x14ac:dyDescent="0.2">
      <c r="A2" t="s">
        <v>77</v>
      </c>
    </row>
    <row r="5" spans="1:4" x14ac:dyDescent="0.2">
      <c r="A5" t="s">
        <v>0</v>
      </c>
      <c r="C5" t="s">
        <v>1</v>
      </c>
      <c r="D5" t="s">
        <v>2</v>
      </c>
    </row>
    <row r="6" spans="1:4" x14ac:dyDescent="0.2">
      <c r="A6" s="211">
        <v>2013</v>
      </c>
      <c r="B6" s="5" t="s">
        <v>3</v>
      </c>
      <c r="C6" s="1">
        <v>3.6354096796089999</v>
      </c>
      <c r="D6" s="6">
        <v>0.68864889727397804</v>
      </c>
    </row>
    <row r="7" spans="1:4" x14ac:dyDescent="0.2">
      <c r="A7" s="211"/>
      <c r="B7" s="5" t="s">
        <v>4</v>
      </c>
      <c r="C7" s="1">
        <v>3.5425605949480001</v>
      </c>
      <c r="D7" s="6">
        <v>2.1103140211158999</v>
      </c>
    </row>
    <row r="8" spans="1:4" x14ac:dyDescent="0.2">
      <c r="A8" s="211"/>
      <c r="B8" s="5" t="s">
        <v>5</v>
      </c>
      <c r="C8" s="1">
        <v>1.9080949378209999</v>
      </c>
      <c r="D8" s="6">
        <v>1.46319656645275</v>
      </c>
    </row>
    <row r="9" spans="1:4" x14ac:dyDescent="0.2">
      <c r="A9" s="211"/>
      <c r="B9" s="5" t="s">
        <v>6</v>
      </c>
      <c r="C9" s="1">
        <v>1.5268198860740001</v>
      </c>
      <c r="D9" s="6">
        <v>1.21275376570449</v>
      </c>
    </row>
    <row r="10" spans="1:4" x14ac:dyDescent="0.2">
      <c r="A10" s="211">
        <v>2014</v>
      </c>
      <c r="B10" s="5" t="s">
        <v>3</v>
      </c>
      <c r="C10" s="1">
        <v>1.328543422009</v>
      </c>
      <c r="D10" s="6">
        <v>2.5050897946525601</v>
      </c>
    </row>
    <row r="11" spans="1:4" x14ac:dyDescent="0.2">
      <c r="A11" s="211"/>
      <c r="B11" s="5" t="s">
        <v>4</v>
      </c>
      <c r="C11" s="1">
        <v>4.9595569221320002</v>
      </c>
      <c r="D11" s="6">
        <v>2.1769884143479299</v>
      </c>
    </row>
    <row r="12" spans="1:4" x14ac:dyDescent="0.2">
      <c r="A12" s="211"/>
      <c r="B12" s="5" t="s">
        <v>5</v>
      </c>
      <c r="C12" s="1">
        <v>4.7053899002930004</v>
      </c>
      <c r="D12" s="6">
        <v>2.7488132661786402</v>
      </c>
    </row>
    <row r="13" spans="1:4" x14ac:dyDescent="0.2">
      <c r="A13" s="211"/>
      <c r="B13" s="5" t="s">
        <v>6</v>
      </c>
      <c r="C13" s="1">
        <v>6.166536846434</v>
      </c>
      <c r="D13" s="6">
        <v>3.2360819604370299</v>
      </c>
    </row>
    <row r="14" spans="1:4" x14ac:dyDescent="0.2">
      <c r="A14" s="211">
        <v>2015</v>
      </c>
      <c r="B14" s="5" t="s">
        <v>3</v>
      </c>
      <c r="C14" s="1">
        <v>6.140070498719</v>
      </c>
      <c r="D14" s="6">
        <v>3.46943754002797</v>
      </c>
    </row>
    <row r="15" spans="1:4" x14ac:dyDescent="0.2">
      <c r="A15" s="211"/>
      <c r="B15" s="5" t="s">
        <v>4</v>
      </c>
      <c r="C15" s="1">
        <v>3.5898786703679999</v>
      </c>
      <c r="D15" s="6">
        <v>2.90912395758866</v>
      </c>
    </row>
    <row r="16" spans="1:4" x14ac:dyDescent="0.2">
      <c r="A16" s="211"/>
      <c r="B16" s="5" t="s">
        <v>5</v>
      </c>
      <c r="C16" s="1">
        <v>6.2535083341749997</v>
      </c>
      <c r="D16" s="6">
        <v>3.8636715275796498</v>
      </c>
    </row>
    <row r="17" spans="1:4" x14ac:dyDescent="0.2">
      <c r="A17" s="211"/>
      <c r="B17" s="5" t="s">
        <v>6</v>
      </c>
      <c r="C17" s="1">
        <v>1.694931062417</v>
      </c>
      <c r="D17" s="6">
        <v>2.5166895781841001</v>
      </c>
    </row>
    <row r="18" spans="1:4" x14ac:dyDescent="0.2">
      <c r="A18" s="211">
        <v>2016</v>
      </c>
      <c r="B18" s="5" t="s">
        <v>3</v>
      </c>
      <c r="C18" s="1">
        <v>4.3973401951879998</v>
      </c>
      <c r="D18" s="6">
        <v>2.8127946133947899</v>
      </c>
    </row>
    <row r="19" spans="1:4" x14ac:dyDescent="0.2">
      <c r="A19" s="211"/>
      <c r="B19" s="5" t="s">
        <v>4</v>
      </c>
      <c r="C19" s="1">
        <v>4.0843598022240002</v>
      </c>
      <c r="D19" s="6">
        <v>3.1386744149587602</v>
      </c>
    </row>
    <row r="20" spans="1:4" x14ac:dyDescent="0.2">
      <c r="A20" s="211"/>
      <c r="B20" s="5" t="s">
        <v>5</v>
      </c>
      <c r="C20" s="1">
        <v>3.6729418710520001</v>
      </c>
      <c r="D20" s="6">
        <v>1.8508732898670399</v>
      </c>
    </row>
    <row r="21" spans="1:4" x14ac:dyDescent="0.2">
      <c r="A21" s="211"/>
      <c r="B21" s="5" t="s">
        <v>6</v>
      </c>
      <c r="C21" s="1">
        <v>6.35340911713</v>
      </c>
      <c r="D21" s="6">
        <v>3.12763124906368</v>
      </c>
    </row>
    <row r="22" spans="1:4" x14ac:dyDescent="0.2">
      <c r="A22" s="211">
        <v>2017</v>
      </c>
      <c r="B22" s="5" t="s">
        <v>3</v>
      </c>
      <c r="C22" s="1">
        <v>3.5638361014019999</v>
      </c>
      <c r="D22" s="6">
        <v>3.3574299811743602</v>
      </c>
    </row>
    <row r="23" spans="1:4" x14ac:dyDescent="0.2">
      <c r="A23" s="211"/>
      <c r="B23" s="5" t="s">
        <v>4</v>
      </c>
      <c r="C23" s="1">
        <v>2.955273061088</v>
      </c>
      <c r="D23" s="6">
        <v>1.7718436703946501</v>
      </c>
    </row>
    <row r="24" spans="1:4" x14ac:dyDescent="0.2">
      <c r="A24" s="211"/>
      <c r="B24" s="5" t="s">
        <v>5</v>
      </c>
      <c r="C24" s="1">
        <v>2.41310250638</v>
      </c>
      <c r="D24" s="6">
        <v>1.4420561405614101</v>
      </c>
    </row>
    <row r="25" spans="1:4" x14ac:dyDescent="0.2">
      <c r="A25" s="211"/>
      <c r="B25" s="5" t="s">
        <v>6</v>
      </c>
      <c r="C25" s="1">
        <v>2.5902216915389999</v>
      </c>
      <c r="D25" s="6">
        <v>1.4584051355750101</v>
      </c>
    </row>
    <row r="26" spans="1:4" x14ac:dyDescent="0.2">
      <c r="A26" s="211">
        <v>2018</v>
      </c>
      <c r="B26" s="5" t="s">
        <v>3</v>
      </c>
      <c r="C26" s="1">
        <v>4.6796912259800001</v>
      </c>
      <c r="D26" s="6">
        <v>1.1400530925552499</v>
      </c>
    </row>
    <row r="27" spans="1:4" x14ac:dyDescent="0.2">
      <c r="A27" s="211"/>
      <c r="B27" s="5" t="s">
        <v>4</v>
      </c>
      <c r="C27" s="1">
        <v>3.5834494009640001</v>
      </c>
      <c r="D27" s="6">
        <v>2.5837909386743001</v>
      </c>
    </row>
    <row r="28" spans="1:4" x14ac:dyDescent="0.2">
      <c r="A28" s="211"/>
      <c r="B28" s="5" t="s">
        <v>5</v>
      </c>
      <c r="C28" s="1">
        <v>2.6381152331350002</v>
      </c>
      <c r="D28" s="6">
        <v>2.4632916914410101</v>
      </c>
    </row>
    <row r="29" spans="1:4" x14ac:dyDescent="0.2">
      <c r="A29" s="211"/>
      <c r="B29" s="5" t="s">
        <v>6</v>
      </c>
      <c r="C29" s="1">
        <v>3.516424720676</v>
      </c>
      <c r="D29" s="6">
        <v>1.6334397779374701</v>
      </c>
    </row>
    <row r="30" spans="1:4" x14ac:dyDescent="0.2">
      <c r="D30" s="7"/>
    </row>
  </sheetData>
  <mergeCells count="6">
    <mergeCell ref="A26:A29"/>
    <mergeCell ref="A6:A9"/>
    <mergeCell ref="A10:A13"/>
    <mergeCell ref="A14:A17"/>
    <mergeCell ref="A18:A21"/>
    <mergeCell ref="A22:A25"/>
  </mergeCells>
  <pageMargins left="0.7" right="0.7" top="0.75" bottom="0.75" header="0.3" footer="0.3"/>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workbookViewId="0">
      <selection activeCell="A2" sqref="A2"/>
    </sheetView>
  </sheetViews>
  <sheetFormatPr baseColWidth="10" defaultRowHeight="12" x14ac:dyDescent="0.2"/>
  <cols>
    <col min="1" max="1" width="5.7109375" style="154" customWidth="1"/>
    <col min="2" max="2" width="8.140625" style="154" customWidth="1"/>
    <col min="3" max="16384" width="11.42578125" style="154"/>
  </cols>
  <sheetData>
    <row r="1" spans="1:8" ht="12.75" x14ac:dyDescent="0.2">
      <c r="A1" s="59" t="s">
        <v>888</v>
      </c>
      <c r="B1" s="59"/>
    </row>
    <row r="2" spans="1:8" ht="12.75" x14ac:dyDescent="0.2">
      <c r="A2" s="59" t="s">
        <v>843</v>
      </c>
    </row>
    <row r="4" spans="1:8" ht="15.75" x14ac:dyDescent="0.2">
      <c r="H4" s="152" t="s">
        <v>888</v>
      </c>
    </row>
    <row r="5" spans="1:8" ht="12.75" x14ac:dyDescent="0.2">
      <c r="A5" s="155" t="s">
        <v>868</v>
      </c>
      <c r="G5" s="153"/>
    </row>
    <row r="6" spans="1:8" x14ac:dyDescent="0.2">
      <c r="A6" s="155" t="s">
        <v>889</v>
      </c>
    </row>
    <row r="7" spans="1:8" x14ac:dyDescent="0.2">
      <c r="A7" s="156" t="s">
        <v>890</v>
      </c>
    </row>
    <row r="9" spans="1:8" ht="15" x14ac:dyDescent="0.25">
      <c r="A9" s="45"/>
      <c r="B9" s="45"/>
      <c r="C9" s="45"/>
      <c r="D9" s="45"/>
    </row>
    <row r="10" spans="1:8" x14ac:dyDescent="0.2">
      <c r="A10" s="171" t="s">
        <v>891</v>
      </c>
      <c r="B10" s="171" t="s">
        <v>892</v>
      </c>
      <c r="C10" s="171" t="s">
        <v>33</v>
      </c>
      <c r="D10" s="171" t="s">
        <v>42</v>
      </c>
    </row>
    <row r="11" spans="1:8" ht="15" customHeight="1" x14ac:dyDescent="0.2">
      <c r="A11" s="220">
        <v>2017</v>
      </c>
      <c r="B11" s="172" t="s">
        <v>369</v>
      </c>
      <c r="C11" s="173">
        <v>36924</v>
      </c>
      <c r="D11" s="173">
        <v>7186</v>
      </c>
    </row>
    <row r="12" spans="1:8" ht="15" customHeight="1" x14ac:dyDescent="0.2">
      <c r="A12" s="221"/>
      <c r="B12" s="172" t="s">
        <v>371</v>
      </c>
      <c r="C12" s="173">
        <v>31745</v>
      </c>
      <c r="D12" s="173">
        <v>5512</v>
      </c>
    </row>
    <row r="13" spans="1:8" ht="15" customHeight="1" x14ac:dyDescent="0.2">
      <c r="A13" s="221"/>
      <c r="B13" s="172" t="s">
        <v>372</v>
      </c>
      <c r="C13" s="173">
        <v>34872</v>
      </c>
      <c r="D13" s="173">
        <v>6676</v>
      </c>
    </row>
    <row r="14" spans="1:8" ht="15" customHeight="1" x14ac:dyDescent="0.2">
      <c r="A14" s="221"/>
      <c r="B14" s="172" t="s">
        <v>373</v>
      </c>
      <c r="C14" s="173">
        <v>32604</v>
      </c>
      <c r="D14" s="173">
        <v>6032</v>
      </c>
    </row>
    <row r="15" spans="1:8" ht="15" customHeight="1" x14ac:dyDescent="0.2">
      <c r="A15" s="221"/>
      <c r="B15" s="172" t="s">
        <v>374</v>
      </c>
      <c r="C15" s="173">
        <v>37241</v>
      </c>
      <c r="D15" s="173">
        <v>7201</v>
      </c>
    </row>
    <row r="16" spans="1:8" ht="15" customHeight="1" x14ac:dyDescent="0.2">
      <c r="A16" s="221"/>
      <c r="B16" s="172" t="s">
        <v>375</v>
      </c>
      <c r="C16" s="173">
        <v>36505</v>
      </c>
      <c r="D16" s="173">
        <v>6696</v>
      </c>
    </row>
    <row r="17" spans="1:17" ht="15" customHeight="1" x14ac:dyDescent="0.2">
      <c r="A17" s="221"/>
      <c r="B17" s="172" t="s">
        <v>376</v>
      </c>
      <c r="C17" s="173">
        <v>36533</v>
      </c>
      <c r="D17" s="173">
        <v>6514</v>
      </c>
    </row>
    <row r="18" spans="1:17" ht="15" customHeight="1" x14ac:dyDescent="0.2">
      <c r="A18" s="221"/>
      <c r="B18" s="172" t="s">
        <v>377</v>
      </c>
      <c r="C18" s="173">
        <v>36201</v>
      </c>
      <c r="D18" s="173">
        <v>6514</v>
      </c>
    </row>
    <row r="19" spans="1:17" ht="15" customHeight="1" x14ac:dyDescent="0.2">
      <c r="A19" s="221"/>
      <c r="B19" s="172" t="s">
        <v>378</v>
      </c>
      <c r="C19" s="173">
        <v>35318</v>
      </c>
      <c r="D19" s="173">
        <v>6800</v>
      </c>
    </row>
    <row r="20" spans="1:17" ht="15" customHeight="1" x14ac:dyDescent="0.2">
      <c r="A20" s="221"/>
      <c r="B20" s="172" t="s">
        <v>379</v>
      </c>
      <c r="C20" s="173">
        <v>36490</v>
      </c>
      <c r="D20" s="173">
        <v>7226</v>
      </c>
    </row>
    <row r="21" spans="1:17" ht="15" customHeight="1" x14ac:dyDescent="0.2">
      <c r="A21" s="221"/>
      <c r="B21" s="172" t="s">
        <v>380</v>
      </c>
      <c r="C21" s="173">
        <v>35770</v>
      </c>
      <c r="D21" s="173">
        <v>7297</v>
      </c>
    </row>
    <row r="22" spans="1:17" ht="15" customHeight="1" x14ac:dyDescent="0.2">
      <c r="A22" s="222"/>
      <c r="B22" s="172" t="s">
        <v>381</v>
      </c>
      <c r="C22" s="173">
        <v>41188</v>
      </c>
      <c r="D22" s="173">
        <v>8283</v>
      </c>
      <c r="I22" s="171" t="s">
        <v>33</v>
      </c>
      <c r="J22" s="171" t="s">
        <v>42</v>
      </c>
    </row>
    <row r="23" spans="1:17" x14ac:dyDescent="0.2">
      <c r="A23" s="223">
        <v>2018</v>
      </c>
      <c r="B23" s="172" t="s">
        <v>369</v>
      </c>
      <c r="C23" s="173">
        <v>38418</v>
      </c>
      <c r="D23" s="173">
        <v>7433</v>
      </c>
      <c r="G23" s="226" t="s">
        <v>893</v>
      </c>
      <c r="H23" s="174" t="s">
        <v>369</v>
      </c>
      <c r="I23" s="175">
        <f t="shared" ref="I23:J34" si="0">C23/C11-1</f>
        <v>4.046148846278852E-2</v>
      </c>
      <c r="J23" s="175">
        <f t="shared" si="0"/>
        <v>3.43723907598108E-2</v>
      </c>
    </row>
    <row r="24" spans="1:17" ht="15" customHeight="1" x14ac:dyDescent="0.25">
      <c r="A24" s="224"/>
      <c r="B24" s="172" t="s">
        <v>371</v>
      </c>
      <c r="C24" s="173">
        <v>33440</v>
      </c>
      <c r="D24" s="173">
        <v>6417</v>
      </c>
      <c r="G24" s="227"/>
      <c r="H24" s="174" t="s">
        <v>371</v>
      </c>
      <c r="I24" s="175">
        <f t="shared" si="0"/>
        <v>5.3394235312647753E-2</v>
      </c>
      <c r="J24" s="175">
        <f t="shared" si="0"/>
        <v>0.16418722786647311</v>
      </c>
      <c r="M24" s="45"/>
      <c r="N24" s="45"/>
    </row>
    <row r="25" spans="1:17" ht="15" customHeight="1" x14ac:dyDescent="0.25">
      <c r="A25" s="224"/>
      <c r="B25" s="172" t="s">
        <v>372</v>
      </c>
      <c r="C25" s="173">
        <v>33956</v>
      </c>
      <c r="D25" s="173">
        <v>6272</v>
      </c>
      <c r="G25" s="227"/>
      <c r="H25" s="174" t="s">
        <v>372</v>
      </c>
      <c r="I25" s="175">
        <f t="shared" si="0"/>
        <v>-2.6267492544161497E-2</v>
      </c>
      <c r="J25" s="175">
        <f t="shared" si="0"/>
        <v>-6.0515278609946099E-2</v>
      </c>
      <c r="L25" s="154" t="s">
        <v>843</v>
      </c>
      <c r="M25" s="45"/>
      <c r="N25" s="45"/>
    </row>
    <row r="26" spans="1:17" ht="15" customHeight="1" x14ac:dyDescent="0.2">
      <c r="A26" s="224"/>
      <c r="B26" s="172" t="s">
        <v>373</v>
      </c>
      <c r="C26" s="173">
        <v>38396</v>
      </c>
      <c r="D26" s="173">
        <v>8159</v>
      </c>
      <c r="G26" s="227"/>
      <c r="H26" s="174" t="s">
        <v>373</v>
      </c>
      <c r="I26" s="175">
        <f t="shared" si="0"/>
        <v>0.17764691448901981</v>
      </c>
      <c r="J26" s="175">
        <f t="shared" si="0"/>
        <v>0.35261936339522548</v>
      </c>
      <c r="L26" s="219" t="s">
        <v>876</v>
      </c>
      <c r="M26" s="219"/>
      <c r="N26" s="219"/>
      <c r="O26" s="219"/>
      <c r="P26" s="219"/>
      <c r="Q26" s="219"/>
    </row>
    <row r="27" spans="1:17" ht="15" customHeight="1" x14ac:dyDescent="0.2">
      <c r="A27" s="224"/>
      <c r="B27" s="172" t="s">
        <v>374</v>
      </c>
      <c r="C27" s="173">
        <v>38533</v>
      </c>
      <c r="D27" s="173">
        <v>7817</v>
      </c>
      <c r="G27" s="227"/>
      <c r="H27" s="174" t="s">
        <v>374</v>
      </c>
      <c r="I27" s="175">
        <f t="shared" si="0"/>
        <v>3.4692945946671605E-2</v>
      </c>
      <c r="J27" s="175">
        <f t="shared" si="0"/>
        <v>8.5543674489654276E-2</v>
      </c>
      <c r="L27" s="219"/>
      <c r="M27" s="219"/>
      <c r="N27" s="219"/>
      <c r="O27" s="219"/>
      <c r="P27" s="219"/>
      <c r="Q27" s="219"/>
    </row>
    <row r="28" spans="1:17" ht="15" customHeight="1" x14ac:dyDescent="0.2">
      <c r="A28" s="224"/>
      <c r="B28" s="172" t="s">
        <v>375</v>
      </c>
      <c r="C28" s="173">
        <v>38929</v>
      </c>
      <c r="D28" s="173">
        <v>8142</v>
      </c>
      <c r="G28" s="227"/>
      <c r="H28" s="174" t="s">
        <v>375</v>
      </c>
      <c r="I28" s="175">
        <f t="shared" si="0"/>
        <v>6.6401862758526331E-2</v>
      </c>
      <c r="J28" s="175">
        <f t="shared" si="0"/>
        <v>0.21594982078853042</v>
      </c>
      <c r="L28" s="219"/>
      <c r="M28" s="219"/>
      <c r="N28" s="219"/>
      <c r="O28" s="219"/>
      <c r="P28" s="219"/>
      <c r="Q28" s="219"/>
    </row>
    <row r="29" spans="1:17" ht="15" customHeight="1" x14ac:dyDescent="0.2">
      <c r="A29" s="224"/>
      <c r="B29" s="172" t="s">
        <v>376</v>
      </c>
      <c r="C29" s="173">
        <v>38352</v>
      </c>
      <c r="D29" s="173">
        <v>7468</v>
      </c>
      <c r="G29" s="227"/>
      <c r="H29" s="174" t="s">
        <v>376</v>
      </c>
      <c r="I29" s="175">
        <f t="shared" si="0"/>
        <v>4.9790600279199682E-2</v>
      </c>
      <c r="J29" s="175">
        <f t="shared" si="0"/>
        <v>0.14645379183297513</v>
      </c>
      <c r="L29" s="154" t="s">
        <v>894</v>
      </c>
      <c r="M29" s="176"/>
      <c r="N29" s="176"/>
      <c r="O29" s="176"/>
      <c r="P29" s="176"/>
      <c r="Q29" s="176"/>
    </row>
    <row r="30" spans="1:17" ht="15" customHeight="1" x14ac:dyDescent="0.25">
      <c r="A30" s="224"/>
      <c r="B30" s="172" t="s">
        <v>377</v>
      </c>
      <c r="C30" s="173">
        <v>39496</v>
      </c>
      <c r="D30" s="173">
        <v>8133</v>
      </c>
      <c r="G30" s="227"/>
      <c r="H30" s="174" t="s">
        <v>377</v>
      </c>
      <c r="I30" s="175">
        <f t="shared" si="0"/>
        <v>9.1019585094334499E-2</v>
      </c>
      <c r="J30" s="175">
        <f t="shared" si="0"/>
        <v>0.24854160270187298</v>
      </c>
      <c r="M30" s="45"/>
      <c r="N30" s="45"/>
    </row>
    <row r="31" spans="1:17" ht="15" customHeight="1" x14ac:dyDescent="0.25">
      <c r="A31" s="224"/>
      <c r="B31" s="172" t="s">
        <v>378</v>
      </c>
      <c r="C31" s="173">
        <v>36562</v>
      </c>
      <c r="D31" s="173">
        <v>7964</v>
      </c>
      <c r="G31" s="227"/>
      <c r="H31" s="174" t="s">
        <v>378</v>
      </c>
      <c r="I31" s="175">
        <f t="shared" si="0"/>
        <v>3.5222832549974603E-2</v>
      </c>
      <c r="J31" s="175">
        <f t="shared" si="0"/>
        <v>0.17117647058823526</v>
      </c>
      <c r="M31" s="45"/>
      <c r="N31" s="45"/>
    </row>
    <row r="32" spans="1:17" ht="15" customHeight="1" x14ac:dyDescent="0.25">
      <c r="A32" s="224"/>
      <c r="B32" s="172" t="s">
        <v>379</v>
      </c>
      <c r="C32" s="173">
        <v>41641</v>
      </c>
      <c r="D32" s="173">
        <v>8764</v>
      </c>
      <c r="G32" s="227"/>
      <c r="H32" s="174" t="s">
        <v>379</v>
      </c>
      <c r="I32" s="175">
        <f t="shared" si="0"/>
        <v>0.14116196218141952</v>
      </c>
      <c r="J32" s="175">
        <f t="shared" si="0"/>
        <v>0.21284251314696934</v>
      </c>
      <c r="M32" s="45"/>
      <c r="N32" s="45"/>
    </row>
    <row r="33" spans="1:14" ht="15" customHeight="1" x14ac:dyDescent="0.25">
      <c r="A33" s="224"/>
      <c r="B33" s="172" t="s">
        <v>380</v>
      </c>
      <c r="C33" s="173">
        <v>39689</v>
      </c>
      <c r="D33" s="173">
        <v>7779</v>
      </c>
      <c r="G33" s="227"/>
      <c r="H33" s="174" t="s">
        <v>380</v>
      </c>
      <c r="I33" s="175">
        <f t="shared" si="0"/>
        <v>0.10956108470785564</v>
      </c>
      <c r="J33" s="175">
        <f t="shared" si="0"/>
        <v>6.6054542962861396E-2</v>
      </c>
      <c r="M33" s="45"/>
      <c r="N33" s="45"/>
    </row>
    <row r="34" spans="1:14" ht="15" x14ac:dyDescent="0.25">
      <c r="A34" s="225"/>
      <c r="B34" s="172" t="s">
        <v>381</v>
      </c>
      <c r="C34" s="173">
        <v>45877</v>
      </c>
      <c r="D34" s="173">
        <v>9822</v>
      </c>
      <c r="G34" s="228"/>
      <c r="H34" s="174" t="s">
        <v>381</v>
      </c>
      <c r="I34" s="175">
        <f t="shared" si="0"/>
        <v>0.11384383801107112</v>
      </c>
      <c r="J34" s="175">
        <f t="shared" si="0"/>
        <v>0.1858022455632018</v>
      </c>
      <c r="M34" s="45"/>
      <c r="N34" s="45"/>
    </row>
    <row r="35" spans="1:14" ht="15" x14ac:dyDescent="0.25">
      <c r="A35" s="223">
        <v>2019</v>
      </c>
      <c r="B35" s="172" t="s">
        <v>369</v>
      </c>
      <c r="C35" s="173">
        <v>41099</v>
      </c>
      <c r="D35" s="173">
        <v>8758</v>
      </c>
      <c r="G35" s="177" t="s">
        <v>895</v>
      </c>
      <c r="H35" s="174" t="s">
        <v>369</v>
      </c>
      <c r="I35" s="175">
        <f>C35/C23-1</f>
        <v>6.9784996616169437E-2</v>
      </c>
      <c r="J35" s="175">
        <f>D35/D23-1</f>
        <v>0.17825911475850931</v>
      </c>
      <c r="K35" s="178"/>
      <c r="M35" s="45"/>
      <c r="N35" s="45"/>
    </row>
    <row r="36" spans="1:14" x14ac:dyDescent="0.2">
      <c r="A36" s="224"/>
      <c r="B36" s="172" t="s">
        <v>371</v>
      </c>
      <c r="C36" s="173">
        <v>36714</v>
      </c>
      <c r="D36" s="173">
        <v>7510</v>
      </c>
      <c r="G36" s="179"/>
      <c r="H36" s="174" t="s">
        <v>371</v>
      </c>
      <c r="I36" s="175">
        <f>C36/C24-1</f>
        <v>9.7906698564593331E-2</v>
      </c>
      <c r="J36" s="175">
        <f>D36/D24-1</f>
        <v>0.17032881408757983</v>
      </c>
    </row>
    <row r="37" spans="1:14" x14ac:dyDescent="0.2">
      <c r="A37" s="224"/>
      <c r="B37" s="172" t="s">
        <v>372</v>
      </c>
      <c r="C37" s="173"/>
      <c r="D37" s="173"/>
      <c r="G37" s="179"/>
      <c r="H37" s="174" t="s">
        <v>372</v>
      </c>
    </row>
    <row r="38" spans="1:14" x14ac:dyDescent="0.2">
      <c r="A38" s="224"/>
      <c r="B38" s="172" t="s">
        <v>373</v>
      </c>
      <c r="C38" s="173"/>
      <c r="D38" s="173"/>
      <c r="G38" s="179"/>
      <c r="H38" s="174" t="s">
        <v>373</v>
      </c>
    </row>
    <row r="39" spans="1:14" x14ac:dyDescent="0.2">
      <c r="A39" s="224"/>
      <c r="B39" s="172" t="s">
        <v>374</v>
      </c>
      <c r="C39" s="173"/>
      <c r="D39" s="173"/>
      <c r="G39" s="179"/>
      <c r="H39" s="174" t="s">
        <v>374</v>
      </c>
    </row>
    <row r="40" spans="1:14" x14ac:dyDescent="0.2">
      <c r="A40" s="224"/>
      <c r="B40" s="172" t="s">
        <v>375</v>
      </c>
      <c r="C40" s="173"/>
      <c r="D40" s="173"/>
      <c r="G40" s="179"/>
      <c r="H40" s="174" t="s">
        <v>375</v>
      </c>
    </row>
    <row r="41" spans="1:14" ht="15" x14ac:dyDescent="0.25">
      <c r="A41" s="224"/>
      <c r="B41" s="172" t="s">
        <v>376</v>
      </c>
      <c r="C41" s="173"/>
      <c r="D41" s="173"/>
      <c r="E41" s="45"/>
      <c r="F41" s="45"/>
      <c r="G41" s="179"/>
      <c r="H41" s="174" t="s">
        <v>376</v>
      </c>
      <c r="I41" s="45"/>
    </row>
    <row r="42" spans="1:14" ht="15" x14ac:dyDescent="0.25">
      <c r="A42" s="224"/>
      <c r="B42" s="172" t="s">
        <v>377</v>
      </c>
      <c r="C42" s="173"/>
      <c r="D42" s="173"/>
      <c r="E42" s="45"/>
      <c r="F42" s="45"/>
      <c r="G42" s="179"/>
      <c r="H42" s="174" t="s">
        <v>377</v>
      </c>
      <c r="I42" s="45"/>
    </row>
    <row r="43" spans="1:14" ht="15" x14ac:dyDescent="0.25">
      <c r="A43" s="224"/>
      <c r="B43" s="172" t="s">
        <v>378</v>
      </c>
      <c r="C43" s="173"/>
      <c r="D43" s="173"/>
      <c r="E43" s="45"/>
      <c r="F43" s="45"/>
      <c r="G43" s="179"/>
      <c r="H43" s="174" t="s">
        <v>378</v>
      </c>
      <c r="I43" s="45"/>
    </row>
    <row r="44" spans="1:14" ht="15" x14ac:dyDescent="0.25">
      <c r="A44" s="224"/>
      <c r="B44" s="172" t="s">
        <v>379</v>
      </c>
      <c r="C44" s="173"/>
      <c r="D44" s="173"/>
      <c r="E44" s="45"/>
      <c r="F44" s="45"/>
      <c r="G44" s="179"/>
      <c r="H44" s="174" t="s">
        <v>379</v>
      </c>
      <c r="I44" s="45"/>
    </row>
    <row r="45" spans="1:14" ht="15" x14ac:dyDescent="0.25">
      <c r="A45" s="224"/>
      <c r="B45" s="172" t="s">
        <v>380</v>
      </c>
      <c r="C45" s="173"/>
      <c r="D45" s="173"/>
      <c r="E45" s="45"/>
      <c r="F45" s="45"/>
      <c r="G45" s="179"/>
      <c r="H45" s="174" t="s">
        <v>380</v>
      </c>
      <c r="I45" s="45"/>
    </row>
    <row r="46" spans="1:14" ht="15" x14ac:dyDescent="0.25">
      <c r="A46" s="225"/>
      <c r="B46" s="172" t="s">
        <v>381</v>
      </c>
      <c r="C46" s="173"/>
      <c r="D46" s="173"/>
      <c r="E46" s="45"/>
      <c r="F46" s="45"/>
      <c r="G46" s="180"/>
      <c r="H46" s="174" t="s">
        <v>381</v>
      </c>
      <c r="I46" s="45"/>
    </row>
    <row r="47" spans="1:14" ht="15" x14ac:dyDescent="0.25">
      <c r="A47" s="45"/>
      <c r="B47" s="45"/>
      <c r="C47" s="45"/>
      <c r="D47" s="45"/>
      <c r="E47" s="45"/>
      <c r="F47" s="45"/>
      <c r="G47" s="45"/>
      <c r="H47" s="45"/>
      <c r="I47" s="45"/>
    </row>
    <row r="48" spans="1:14" ht="15" x14ac:dyDescent="0.25">
      <c r="A48" s="45"/>
      <c r="B48" s="45"/>
      <c r="C48" s="45"/>
      <c r="D48" s="45"/>
      <c r="E48" s="45"/>
      <c r="F48" s="45"/>
      <c r="G48" s="45"/>
      <c r="H48" s="45"/>
      <c r="I48" s="45"/>
    </row>
    <row r="49" spans="1:9" ht="15" x14ac:dyDescent="0.25">
      <c r="A49" s="45"/>
      <c r="B49" s="45"/>
      <c r="C49" s="45"/>
      <c r="D49" s="45"/>
      <c r="E49" s="45"/>
      <c r="F49" s="45"/>
      <c r="G49" s="45"/>
      <c r="H49" s="45"/>
      <c r="I49" s="45"/>
    </row>
    <row r="50" spans="1:9" ht="15" x14ac:dyDescent="0.25">
      <c r="A50" s="45"/>
      <c r="B50" s="45"/>
      <c r="C50" s="45"/>
      <c r="D50" s="45"/>
      <c r="E50" s="45"/>
      <c r="F50" s="45"/>
      <c r="G50" s="45"/>
      <c r="H50" s="45"/>
      <c r="I50" s="45"/>
    </row>
    <row r="51" spans="1:9" ht="15" x14ac:dyDescent="0.25">
      <c r="A51" s="45"/>
      <c r="B51" s="45"/>
      <c r="C51" s="45"/>
      <c r="D51" s="45"/>
      <c r="E51" s="45"/>
      <c r="F51" s="45"/>
      <c r="G51" s="45"/>
      <c r="H51" s="45"/>
      <c r="I51" s="45"/>
    </row>
    <row r="52" spans="1:9" ht="15" x14ac:dyDescent="0.25">
      <c r="A52" s="45"/>
      <c r="B52" s="45"/>
      <c r="C52" s="45"/>
      <c r="D52" s="45"/>
      <c r="E52" s="45"/>
      <c r="F52" s="45"/>
      <c r="G52" s="45"/>
      <c r="H52" s="45"/>
      <c r="I52" s="45"/>
    </row>
    <row r="53" spans="1:9" ht="15" x14ac:dyDescent="0.25">
      <c r="A53" s="45"/>
      <c r="B53" s="45"/>
      <c r="C53" s="45"/>
      <c r="D53" s="45"/>
      <c r="E53" s="45"/>
      <c r="F53" s="45"/>
      <c r="G53" s="45"/>
      <c r="H53" s="45"/>
      <c r="I53" s="45"/>
    </row>
    <row r="54" spans="1:9" ht="15" x14ac:dyDescent="0.25">
      <c r="A54" s="45"/>
      <c r="B54" s="45"/>
      <c r="C54" s="45"/>
      <c r="D54" s="45"/>
      <c r="E54" s="45"/>
      <c r="F54" s="45"/>
      <c r="G54" s="45"/>
      <c r="H54" s="45"/>
      <c r="I54" s="45"/>
    </row>
    <row r="55" spans="1:9" ht="15" x14ac:dyDescent="0.25">
      <c r="A55" s="45"/>
      <c r="B55" s="45"/>
      <c r="C55" s="45"/>
      <c r="D55" s="45"/>
      <c r="E55" s="45"/>
      <c r="F55" s="45"/>
      <c r="G55" s="45"/>
      <c r="H55" s="45"/>
      <c r="I55" s="45"/>
    </row>
    <row r="56" spans="1:9" ht="15" x14ac:dyDescent="0.25">
      <c r="A56" s="45"/>
      <c r="B56" s="45"/>
      <c r="C56" s="45"/>
      <c r="D56" s="45"/>
      <c r="E56" s="45"/>
      <c r="F56" s="45"/>
      <c r="G56" s="45"/>
      <c r="H56" s="45"/>
      <c r="I56" s="45"/>
    </row>
    <row r="57" spans="1:9" ht="15" x14ac:dyDescent="0.25">
      <c r="A57" s="45"/>
      <c r="B57" s="45"/>
      <c r="C57" s="45"/>
      <c r="D57" s="45"/>
      <c r="E57" s="45"/>
      <c r="F57" s="45"/>
      <c r="G57" s="45"/>
      <c r="H57" s="45"/>
      <c r="I57" s="45"/>
    </row>
    <row r="58" spans="1:9" ht="15" x14ac:dyDescent="0.25">
      <c r="A58" s="45"/>
      <c r="B58" s="45"/>
      <c r="C58" s="45"/>
      <c r="D58" s="45"/>
      <c r="E58" s="45"/>
      <c r="F58" s="45"/>
      <c r="G58" s="45"/>
      <c r="H58" s="45"/>
      <c r="I58" s="45"/>
    </row>
    <row r="59" spans="1:9" ht="15" x14ac:dyDescent="0.25">
      <c r="A59" s="45"/>
      <c r="B59" s="45"/>
      <c r="C59" s="45"/>
      <c r="D59" s="45"/>
      <c r="E59" s="45"/>
      <c r="F59" s="45"/>
      <c r="G59" s="45"/>
      <c r="H59" s="45"/>
      <c r="I59" s="45"/>
    </row>
    <row r="60" spans="1:9" ht="15" x14ac:dyDescent="0.25">
      <c r="A60" s="45"/>
      <c r="B60" s="45"/>
      <c r="C60" s="45"/>
      <c r="D60" s="45"/>
      <c r="E60" s="45"/>
      <c r="F60" s="45"/>
      <c r="G60" s="45"/>
      <c r="H60" s="45"/>
      <c r="I60" s="45"/>
    </row>
    <row r="61" spans="1:9" ht="15" x14ac:dyDescent="0.25">
      <c r="A61" s="45"/>
      <c r="B61" s="45"/>
      <c r="C61" s="45"/>
      <c r="D61" s="45"/>
      <c r="E61" s="45"/>
      <c r="F61" s="45"/>
      <c r="G61" s="45"/>
      <c r="H61" s="45"/>
      <c r="I61" s="45"/>
    </row>
    <row r="62" spans="1:9" ht="15" x14ac:dyDescent="0.25">
      <c r="A62" s="45"/>
      <c r="B62" s="45"/>
      <c r="C62" s="45"/>
      <c r="D62" s="45"/>
      <c r="E62" s="45"/>
      <c r="F62" s="45"/>
      <c r="G62" s="45"/>
      <c r="H62" s="45"/>
      <c r="I62" s="45"/>
    </row>
    <row r="63" spans="1:9" ht="15" x14ac:dyDescent="0.25">
      <c r="A63" s="45"/>
      <c r="B63" s="45"/>
      <c r="C63" s="45"/>
      <c r="D63" s="45"/>
      <c r="E63" s="45"/>
      <c r="F63" s="45"/>
      <c r="G63" s="45"/>
      <c r="H63" s="45"/>
      <c r="I63" s="45"/>
    </row>
    <row r="64" spans="1:9" ht="15" x14ac:dyDescent="0.25">
      <c r="A64" s="45"/>
      <c r="B64" s="45"/>
      <c r="C64" s="45"/>
      <c r="D64" s="45"/>
      <c r="E64" s="45"/>
      <c r="F64" s="45"/>
      <c r="G64" s="45"/>
      <c r="H64" s="45"/>
      <c r="I64" s="45"/>
    </row>
  </sheetData>
  <mergeCells count="5">
    <mergeCell ref="A11:A22"/>
    <mergeCell ref="A23:A34"/>
    <mergeCell ref="G23:G34"/>
    <mergeCell ref="L26:Q28"/>
    <mergeCell ref="A35:A46"/>
  </mergeCells>
  <pageMargins left="0.7" right="0.7" top="0.75" bottom="0.75" header="0.3" footer="0.3"/>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workbookViewId="0">
      <selection activeCell="A2" sqref="A2"/>
    </sheetView>
  </sheetViews>
  <sheetFormatPr baseColWidth="10" defaultRowHeight="12" x14ac:dyDescent="0.2"/>
  <cols>
    <col min="1" max="1" width="5.7109375" style="154" customWidth="1"/>
    <col min="2" max="2" width="8.140625" style="154" customWidth="1"/>
    <col min="3" max="16384" width="11.42578125" style="154"/>
  </cols>
  <sheetData>
    <row r="1" spans="1:7" ht="12.75" x14ac:dyDescent="0.2">
      <c r="A1" s="59" t="s">
        <v>888</v>
      </c>
    </row>
    <row r="2" spans="1:7" ht="12.75" x14ac:dyDescent="0.2">
      <c r="A2" s="59" t="s">
        <v>843</v>
      </c>
    </row>
    <row r="4" spans="1:7" ht="15.75" x14ac:dyDescent="0.2">
      <c r="G4" s="152" t="s">
        <v>888</v>
      </c>
    </row>
    <row r="6" spans="1:7" ht="12.75" x14ac:dyDescent="0.2">
      <c r="A6" s="155" t="s">
        <v>885</v>
      </c>
      <c r="G6" s="153"/>
    </row>
    <row r="7" spans="1:7" x14ac:dyDescent="0.2">
      <c r="A7" s="155" t="s">
        <v>889</v>
      </c>
    </row>
    <row r="8" spans="1:7" x14ac:dyDescent="0.2">
      <c r="A8" s="156" t="s">
        <v>890</v>
      </c>
    </row>
    <row r="10" spans="1:7" ht="15" x14ac:dyDescent="0.25">
      <c r="A10" s="45"/>
      <c r="B10" s="45"/>
      <c r="C10" s="45"/>
      <c r="D10" s="45"/>
    </row>
    <row r="11" spans="1:7" x14ac:dyDescent="0.2">
      <c r="A11" s="171" t="s">
        <v>891</v>
      </c>
      <c r="B11" s="171" t="s">
        <v>892</v>
      </c>
      <c r="C11" s="171" t="s">
        <v>33</v>
      </c>
      <c r="D11" s="171" t="s">
        <v>42</v>
      </c>
    </row>
    <row r="12" spans="1:7" ht="15" customHeight="1" x14ac:dyDescent="0.2">
      <c r="A12" s="220">
        <v>2017</v>
      </c>
      <c r="B12" s="172" t="s">
        <v>369</v>
      </c>
      <c r="C12" s="181">
        <v>77</v>
      </c>
      <c r="D12" s="181">
        <v>13</v>
      </c>
    </row>
    <row r="13" spans="1:7" ht="15" customHeight="1" x14ac:dyDescent="0.2">
      <c r="A13" s="221"/>
      <c r="B13" s="172" t="s">
        <v>371</v>
      </c>
      <c r="C13" s="181">
        <v>74</v>
      </c>
      <c r="D13" s="181">
        <v>13</v>
      </c>
    </row>
    <row r="14" spans="1:7" ht="15" customHeight="1" x14ac:dyDescent="0.2">
      <c r="A14" s="221"/>
      <c r="B14" s="172" t="s">
        <v>372</v>
      </c>
      <c r="C14" s="181">
        <v>74</v>
      </c>
      <c r="D14" s="181">
        <v>10</v>
      </c>
    </row>
    <row r="15" spans="1:7" ht="15" customHeight="1" x14ac:dyDescent="0.2">
      <c r="A15" s="221"/>
      <c r="B15" s="172" t="s">
        <v>373</v>
      </c>
      <c r="C15" s="181">
        <v>68</v>
      </c>
      <c r="D15" s="181">
        <v>10</v>
      </c>
    </row>
    <row r="16" spans="1:7" ht="15" customHeight="1" x14ac:dyDescent="0.2">
      <c r="A16" s="221"/>
      <c r="B16" s="172" t="s">
        <v>374</v>
      </c>
      <c r="C16" s="181">
        <v>74</v>
      </c>
      <c r="D16" s="181">
        <v>11</v>
      </c>
    </row>
    <row r="17" spans="1:17" ht="15" customHeight="1" x14ac:dyDescent="0.2">
      <c r="A17" s="221"/>
      <c r="B17" s="172" t="s">
        <v>375</v>
      </c>
      <c r="C17" s="181">
        <v>77</v>
      </c>
      <c r="D17" s="181">
        <v>13</v>
      </c>
    </row>
    <row r="18" spans="1:17" ht="15" customHeight="1" x14ac:dyDescent="0.2">
      <c r="A18" s="221"/>
      <c r="B18" s="172" t="s">
        <v>376</v>
      </c>
      <c r="C18" s="181">
        <v>75</v>
      </c>
      <c r="D18" s="181">
        <v>15</v>
      </c>
    </row>
    <row r="19" spans="1:17" ht="15" customHeight="1" x14ac:dyDescent="0.2">
      <c r="A19" s="221"/>
      <c r="B19" s="172" t="s">
        <v>377</v>
      </c>
      <c r="C19" s="181">
        <v>76</v>
      </c>
      <c r="D19" s="181">
        <v>16</v>
      </c>
    </row>
    <row r="20" spans="1:17" ht="15" customHeight="1" x14ac:dyDescent="0.2">
      <c r="A20" s="221"/>
      <c r="B20" s="172" t="s">
        <v>378</v>
      </c>
      <c r="C20" s="181">
        <v>69</v>
      </c>
      <c r="D20" s="181">
        <v>12</v>
      </c>
    </row>
    <row r="21" spans="1:17" ht="15" customHeight="1" x14ac:dyDescent="0.2">
      <c r="A21" s="221"/>
      <c r="B21" s="172" t="s">
        <v>379</v>
      </c>
      <c r="C21" s="181">
        <v>70</v>
      </c>
      <c r="D21" s="181">
        <v>13</v>
      </c>
    </row>
    <row r="22" spans="1:17" ht="15" customHeight="1" x14ac:dyDescent="0.2">
      <c r="A22" s="221"/>
      <c r="B22" s="172" t="s">
        <v>380</v>
      </c>
      <c r="C22" s="181">
        <v>75</v>
      </c>
      <c r="D22" s="181">
        <v>12</v>
      </c>
    </row>
    <row r="23" spans="1:17" ht="15" customHeight="1" x14ac:dyDescent="0.2">
      <c r="A23" s="222"/>
      <c r="B23" s="172" t="s">
        <v>381</v>
      </c>
      <c r="C23" s="181">
        <v>110</v>
      </c>
      <c r="D23" s="181">
        <v>20</v>
      </c>
      <c r="I23" s="171" t="s">
        <v>33</v>
      </c>
      <c r="J23" s="171" t="s">
        <v>42</v>
      </c>
    </row>
    <row r="24" spans="1:17" ht="12.75" x14ac:dyDescent="0.2">
      <c r="A24" s="223">
        <v>2018</v>
      </c>
      <c r="B24" s="172" t="s">
        <v>369</v>
      </c>
      <c r="C24" s="181">
        <v>66</v>
      </c>
      <c r="D24" s="181">
        <v>14</v>
      </c>
      <c r="G24" s="223" t="s">
        <v>893</v>
      </c>
      <c r="H24" s="182" t="s">
        <v>369</v>
      </c>
      <c r="I24" s="175">
        <f t="shared" ref="I24:J35" si="0">C24/C12-1</f>
        <v>-0.1428571428571429</v>
      </c>
      <c r="J24" s="175">
        <f t="shared" si="0"/>
        <v>7.6923076923076872E-2</v>
      </c>
    </row>
    <row r="25" spans="1:17" ht="15" customHeight="1" x14ac:dyDescent="0.2">
      <c r="A25" s="224"/>
      <c r="B25" s="172" t="s">
        <v>371</v>
      </c>
      <c r="C25" s="181">
        <v>50</v>
      </c>
      <c r="D25" s="181">
        <v>11</v>
      </c>
      <c r="G25" s="224"/>
      <c r="H25" s="182" t="s">
        <v>371</v>
      </c>
      <c r="I25" s="175">
        <f t="shared" si="0"/>
        <v>-0.32432432432432434</v>
      </c>
      <c r="J25" s="175">
        <f t="shared" si="0"/>
        <v>-0.15384615384615385</v>
      </c>
    </row>
    <row r="26" spans="1:17" ht="15" customHeight="1" x14ac:dyDescent="0.25">
      <c r="A26" s="224"/>
      <c r="B26" s="172" t="s">
        <v>372</v>
      </c>
      <c r="C26" s="181">
        <v>59</v>
      </c>
      <c r="D26" s="181">
        <v>13</v>
      </c>
      <c r="G26" s="224"/>
      <c r="H26" s="182" t="s">
        <v>372</v>
      </c>
      <c r="I26" s="175">
        <f t="shared" si="0"/>
        <v>-0.20270270270270274</v>
      </c>
      <c r="J26" s="175">
        <f t="shared" si="0"/>
        <v>0.30000000000000004</v>
      </c>
      <c r="L26" s="154" t="s">
        <v>843</v>
      </c>
      <c r="M26" s="45"/>
      <c r="N26" s="45"/>
    </row>
    <row r="27" spans="1:17" ht="15" customHeight="1" x14ac:dyDescent="0.2">
      <c r="A27" s="224"/>
      <c r="B27" s="172" t="s">
        <v>373</v>
      </c>
      <c r="C27" s="181">
        <v>57</v>
      </c>
      <c r="D27" s="181">
        <v>14</v>
      </c>
      <c r="G27" s="224"/>
      <c r="H27" s="182" t="s">
        <v>373</v>
      </c>
      <c r="I27" s="175">
        <f t="shared" si="0"/>
        <v>-0.16176470588235292</v>
      </c>
      <c r="J27" s="175">
        <f t="shared" si="0"/>
        <v>0.39999999999999991</v>
      </c>
      <c r="L27" s="219" t="s">
        <v>876</v>
      </c>
      <c r="M27" s="219"/>
      <c r="N27" s="219"/>
      <c r="O27" s="219"/>
      <c r="P27" s="219"/>
      <c r="Q27" s="219"/>
    </row>
    <row r="28" spans="1:17" ht="15" customHeight="1" x14ac:dyDescent="0.2">
      <c r="A28" s="224"/>
      <c r="B28" s="172" t="s">
        <v>374</v>
      </c>
      <c r="C28" s="181">
        <v>64</v>
      </c>
      <c r="D28" s="181">
        <v>15</v>
      </c>
      <c r="G28" s="224"/>
      <c r="H28" s="182" t="s">
        <v>374</v>
      </c>
      <c r="I28" s="175">
        <f t="shared" si="0"/>
        <v>-0.13513513513513509</v>
      </c>
      <c r="J28" s="175">
        <f t="shared" si="0"/>
        <v>0.36363636363636354</v>
      </c>
      <c r="L28" s="219"/>
      <c r="M28" s="219"/>
      <c r="N28" s="219"/>
      <c r="O28" s="219"/>
      <c r="P28" s="219"/>
      <c r="Q28" s="219"/>
    </row>
    <row r="29" spans="1:17" ht="15" customHeight="1" x14ac:dyDescent="0.2">
      <c r="A29" s="224"/>
      <c r="B29" s="172" t="s">
        <v>375</v>
      </c>
      <c r="C29" s="181">
        <v>63</v>
      </c>
      <c r="D29" s="181">
        <v>13</v>
      </c>
      <c r="G29" s="224"/>
      <c r="H29" s="182" t="s">
        <v>375</v>
      </c>
      <c r="I29" s="175">
        <f t="shared" si="0"/>
        <v>-0.18181818181818177</v>
      </c>
      <c r="J29" s="175">
        <f t="shared" si="0"/>
        <v>0</v>
      </c>
      <c r="L29" s="219"/>
      <c r="M29" s="219"/>
      <c r="N29" s="219"/>
      <c r="O29" s="219"/>
      <c r="P29" s="219"/>
      <c r="Q29" s="219"/>
    </row>
    <row r="30" spans="1:17" ht="15" customHeight="1" x14ac:dyDescent="0.2">
      <c r="A30" s="224"/>
      <c r="B30" s="172" t="s">
        <v>376</v>
      </c>
      <c r="C30" s="181">
        <v>59</v>
      </c>
      <c r="D30" s="181">
        <v>9</v>
      </c>
      <c r="G30" s="224"/>
      <c r="H30" s="182" t="s">
        <v>376</v>
      </c>
      <c r="I30" s="175">
        <f t="shared" si="0"/>
        <v>-0.21333333333333337</v>
      </c>
      <c r="J30" s="175">
        <f t="shared" si="0"/>
        <v>-0.4</v>
      </c>
      <c r="L30" s="154" t="s">
        <v>894</v>
      </c>
      <c r="M30" s="176"/>
      <c r="N30" s="176"/>
      <c r="O30" s="176"/>
      <c r="P30" s="176"/>
      <c r="Q30" s="176"/>
    </row>
    <row r="31" spans="1:17" ht="15" customHeight="1" x14ac:dyDescent="0.2">
      <c r="A31" s="224"/>
      <c r="B31" s="172" t="s">
        <v>377</v>
      </c>
      <c r="C31" s="181">
        <v>53</v>
      </c>
      <c r="D31" s="181">
        <v>9</v>
      </c>
      <c r="G31" s="224"/>
      <c r="H31" s="182" t="s">
        <v>377</v>
      </c>
      <c r="I31" s="175">
        <f t="shared" si="0"/>
        <v>-0.30263157894736847</v>
      </c>
      <c r="J31" s="175">
        <f t="shared" si="0"/>
        <v>-0.4375</v>
      </c>
    </row>
    <row r="32" spans="1:17" ht="15" customHeight="1" x14ac:dyDescent="0.2">
      <c r="A32" s="224"/>
      <c r="B32" s="172" t="s">
        <v>378</v>
      </c>
      <c r="C32" s="181">
        <v>52</v>
      </c>
      <c r="D32" s="181">
        <v>8</v>
      </c>
      <c r="G32" s="224"/>
      <c r="H32" s="182" t="s">
        <v>378</v>
      </c>
      <c r="I32" s="175">
        <f t="shared" si="0"/>
        <v>-0.24637681159420288</v>
      </c>
      <c r="J32" s="175">
        <f t="shared" si="0"/>
        <v>-0.33333333333333337</v>
      </c>
    </row>
    <row r="33" spans="1:12" ht="15" customHeight="1" x14ac:dyDescent="0.2">
      <c r="A33" s="224"/>
      <c r="B33" s="172" t="s">
        <v>379</v>
      </c>
      <c r="C33" s="181">
        <v>62</v>
      </c>
      <c r="D33" s="181">
        <v>9</v>
      </c>
      <c r="G33" s="224"/>
      <c r="H33" s="182" t="s">
        <v>379</v>
      </c>
      <c r="I33" s="175">
        <f t="shared" si="0"/>
        <v>-0.11428571428571432</v>
      </c>
      <c r="J33" s="175">
        <f t="shared" si="0"/>
        <v>-0.30769230769230771</v>
      </c>
    </row>
    <row r="34" spans="1:12" ht="15" customHeight="1" x14ac:dyDescent="0.2">
      <c r="A34" s="224"/>
      <c r="B34" s="172" t="s">
        <v>380</v>
      </c>
      <c r="C34" s="181">
        <v>64</v>
      </c>
      <c r="D34" s="181">
        <v>10</v>
      </c>
      <c r="G34" s="224"/>
      <c r="H34" s="182" t="s">
        <v>380</v>
      </c>
      <c r="I34" s="175">
        <f t="shared" si="0"/>
        <v>-0.14666666666666661</v>
      </c>
      <c r="J34" s="175">
        <f t="shared" si="0"/>
        <v>-0.16666666666666663</v>
      </c>
    </row>
    <row r="35" spans="1:12" ht="12.75" x14ac:dyDescent="0.2">
      <c r="A35" s="225"/>
      <c r="B35" s="172" t="s">
        <v>381</v>
      </c>
      <c r="C35" s="181">
        <v>99</v>
      </c>
      <c r="D35" s="181">
        <v>18</v>
      </c>
      <c r="G35" s="225"/>
      <c r="H35" s="182" t="s">
        <v>381</v>
      </c>
      <c r="I35" s="175">
        <f t="shared" si="0"/>
        <v>-9.9999999999999978E-2</v>
      </c>
      <c r="J35" s="175">
        <f t="shared" si="0"/>
        <v>-9.9999999999999978E-2</v>
      </c>
    </row>
    <row r="36" spans="1:12" ht="12.75" x14ac:dyDescent="0.2">
      <c r="A36" s="223">
        <v>2019</v>
      </c>
      <c r="B36" s="172" t="s">
        <v>369</v>
      </c>
      <c r="C36" s="181">
        <v>63</v>
      </c>
      <c r="D36" s="181">
        <v>12</v>
      </c>
      <c r="G36" s="183" t="s">
        <v>896</v>
      </c>
      <c r="H36" s="182" t="s">
        <v>369</v>
      </c>
      <c r="I36" s="175">
        <f>C36/C24-1</f>
        <v>-4.5454545454545414E-2</v>
      </c>
      <c r="J36" s="175">
        <f>D36/D24-1</f>
        <v>-0.1428571428571429</v>
      </c>
    </row>
    <row r="37" spans="1:12" ht="12.75" x14ac:dyDescent="0.2">
      <c r="A37" s="224"/>
      <c r="B37" s="172" t="s">
        <v>371</v>
      </c>
      <c r="C37" s="181">
        <v>59</v>
      </c>
      <c r="D37" s="181">
        <v>11</v>
      </c>
      <c r="G37" s="184"/>
      <c r="H37" s="182" t="s">
        <v>371</v>
      </c>
      <c r="I37" s="175">
        <f>C37/C25-1</f>
        <v>0.17999999999999994</v>
      </c>
      <c r="J37" s="175">
        <f>D37/D25-1</f>
        <v>0</v>
      </c>
    </row>
    <row r="38" spans="1:12" ht="12.75" x14ac:dyDescent="0.2">
      <c r="A38" s="224"/>
      <c r="B38" s="172" t="s">
        <v>372</v>
      </c>
      <c r="C38" s="181"/>
      <c r="D38" s="181"/>
      <c r="G38" s="184"/>
      <c r="H38" s="182" t="s">
        <v>372</v>
      </c>
    </row>
    <row r="39" spans="1:12" ht="15" x14ac:dyDescent="0.25">
      <c r="A39" s="224"/>
      <c r="B39" s="172" t="s">
        <v>373</v>
      </c>
      <c r="C39" s="181"/>
      <c r="D39" s="181"/>
      <c r="G39" s="184"/>
      <c r="H39" s="182" t="s">
        <v>373</v>
      </c>
      <c r="K39" s="45"/>
      <c r="L39" s="45"/>
    </row>
    <row r="40" spans="1:12" ht="15" x14ac:dyDescent="0.25">
      <c r="A40" s="224"/>
      <c r="B40" s="172" t="s">
        <v>374</v>
      </c>
      <c r="C40" s="181"/>
      <c r="D40" s="181"/>
      <c r="G40" s="184"/>
      <c r="H40" s="182" t="s">
        <v>374</v>
      </c>
      <c r="K40" s="45"/>
      <c r="L40" s="45"/>
    </row>
    <row r="41" spans="1:12" ht="15" x14ac:dyDescent="0.25">
      <c r="A41" s="224"/>
      <c r="B41" s="172" t="s">
        <v>375</v>
      </c>
      <c r="C41" s="181"/>
      <c r="D41" s="181"/>
      <c r="G41" s="184"/>
      <c r="H41" s="182" t="s">
        <v>375</v>
      </c>
      <c r="K41" s="45"/>
      <c r="L41" s="45"/>
    </row>
    <row r="42" spans="1:12" ht="15" x14ac:dyDescent="0.25">
      <c r="A42" s="224"/>
      <c r="B42" s="172" t="s">
        <v>376</v>
      </c>
      <c r="C42" s="181"/>
      <c r="D42" s="181"/>
      <c r="E42" s="45"/>
      <c r="F42" s="45"/>
      <c r="G42" s="184"/>
      <c r="H42" s="182" t="s">
        <v>376</v>
      </c>
      <c r="I42" s="45"/>
      <c r="K42" s="45"/>
      <c r="L42" s="45"/>
    </row>
    <row r="43" spans="1:12" ht="15" x14ac:dyDescent="0.25">
      <c r="A43" s="224"/>
      <c r="B43" s="172" t="s">
        <v>377</v>
      </c>
      <c r="C43" s="181"/>
      <c r="D43" s="181"/>
      <c r="E43" s="45"/>
      <c r="F43" s="45"/>
      <c r="G43" s="184"/>
      <c r="H43" s="182" t="s">
        <v>377</v>
      </c>
      <c r="I43" s="45"/>
      <c r="K43" s="45"/>
      <c r="L43" s="45"/>
    </row>
    <row r="44" spans="1:12" ht="15" x14ac:dyDescent="0.25">
      <c r="A44" s="224"/>
      <c r="B44" s="172" t="s">
        <v>378</v>
      </c>
      <c r="C44" s="181"/>
      <c r="D44" s="181"/>
      <c r="E44" s="45"/>
      <c r="F44" s="45"/>
      <c r="G44" s="184"/>
      <c r="H44" s="182" t="s">
        <v>378</v>
      </c>
      <c r="I44" s="45"/>
      <c r="K44" s="45"/>
      <c r="L44" s="45"/>
    </row>
    <row r="45" spans="1:12" ht="15" x14ac:dyDescent="0.25">
      <c r="A45" s="224"/>
      <c r="B45" s="172" t="s">
        <v>379</v>
      </c>
      <c r="C45" s="181"/>
      <c r="D45" s="181"/>
      <c r="E45" s="45"/>
      <c r="F45" s="45"/>
      <c r="G45" s="184"/>
      <c r="H45" s="182" t="s">
        <v>379</v>
      </c>
      <c r="I45" s="45"/>
      <c r="K45" s="45"/>
      <c r="L45" s="45"/>
    </row>
    <row r="46" spans="1:12" ht="15" x14ac:dyDescent="0.25">
      <c r="A46" s="224"/>
      <c r="B46" s="172" t="s">
        <v>380</v>
      </c>
      <c r="C46" s="181"/>
      <c r="D46" s="181"/>
      <c r="E46" s="45"/>
      <c r="F46" s="45"/>
      <c r="G46" s="184"/>
      <c r="H46" s="182" t="s">
        <v>380</v>
      </c>
      <c r="I46" s="45"/>
      <c r="K46" s="45"/>
      <c r="L46" s="45"/>
    </row>
    <row r="47" spans="1:12" ht="15" x14ac:dyDescent="0.25">
      <c r="A47" s="225"/>
      <c r="B47" s="172" t="s">
        <v>381</v>
      </c>
      <c r="C47" s="181"/>
      <c r="D47" s="181"/>
      <c r="E47" s="45"/>
      <c r="F47" s="45"/>
      <c r="G47" s="185"/>
      <c r="H47" s="182" t="s">
        <v>381</v>
      </c>
      <c r="I47" s="45"/>
      <c r="K47" s="45"/>
      <c r="L47" s="45"/>
    </row>
    <row r="48" spans="1:12" ht="15" x14ac:dyDescent="0.25">
      <c r="A48" s="45"/>
      <c r="B48" s="45"/>
      <c r="C48" s="45"/>
      <c r="D48" s="45"/>
      <c r="E48" s="45"/>
      <c r="F48" s="45"/>
      <c r="G48" s="45"/>
      <c r="H48" s="45"/>
      <c r="I48" s="45"/>
      <c r="K48" s="45"/>
      <c r="L48" s="45"/>
    </row>
    <row r="49" spans="1:12" ht="15" x14ac:dyDescent="0.25">
      <c r="A49" s="45"/>
      <c r="B49" s="45"/>
      <c r="C49" s="45"/>
      <c r="D49" s="45"/>
      <c r="E49" s="45"/>
      <c r="F49" s="45"/>
      <c r="G49" s="45"/>
      <c r="H49" s="45"/>
      <c r="I49" s="45"/>
      <c r="K49" s="45"/>
      <c r="L49" s="45"/>
    </row>
    <row r="50" spans="1:12" ht="15" x14ac:dyDescent="0.25">
      <c r="A50" s="45"/>
      <c r="B50" s="45"/>
      <c r="C50" s="45"/>
      <c r="D50" s="45"/>
      <c r="E50" s="45"/>
      <c r="F50" s="45"/>
      <c r="G50" s="45"/>
      <c r="H50" s="45"/>
      <c r="I50" s="45"/>
      <c r="K50" s="45"/>
      <c r="L50" s="45"/>
    </row>
    <row r="51" spans="1:12" ht="15" x14ac:dyDescent="0.25">
      <c r="A51" s="45"/>
      <c r="B51" s="45"/>
      <c r="C51" s="45"/>
      <c r="D51" s="45"/>
      <c r="E51" s="45"/>
      <c r="F51" s="45"/>
      <c r="G51" s="45"/>
      <c r="H51" s="45"/>
      <c r="I51" s="45"/>
    </row>
    <row r="52" spans="1:12" ht="15" x14ac:dyDescent="0.25">
      <c r="A52" s="45"/>
      <c r="B52" s="45"/>
      <c r="C52" s="45"/>
      <c r="D52" s="45"/>
      <c r="E52" s="45"/>
      <c r="F52" s="45"/>
      <c r="G52" s="45"/>
      <c r="H52" s="45"/>
      <c r="I52" s="45"/>
    </row>
    <row r="53" spans="1:12" ht="15" x14ac:dyDescent="0.25">
      <c r="A53" s="45"/>
      <c r="B53" s="45"/>
      <c r="C53" s="45"/>
      <c r="D53" s="45"/>
      <c r="E53" s="45"/>
      <c r="F53" s="45"/>
      <c r="G53" s="45"/>
      <c r="H53" s="45"/>
      <c r="I53" s="45"/>
    </row>
    <row r="54" spans="1:12" ht="15" x14ac:dyDescent="0.25">
      <c r="A54" s="45"/>
      <c r="B54" s="45"/>
      <c r="C54" s="45"/>
      <c r="D54" s="45"/>
      <c r="E54" s="45"/>
      <c r="F54" s="45"/>
      <c r="G54" s="45"/>
      <c r="H54" s="45"/>
      <c r="I54" s="45"/>
    </row>
    <row r="55" spans="1:12" ht="15" x14ac:dyDescent="0.25">
      <c r="A55" s="45"/>
      <c r="B55" s="45"/>
      <c r="C55" s="45"/>
      <c r="D55" s="45"/>
      <c r="E55" s="45"/>
      <c r="F55" s="45"/>
      <c r="G55" s="45"/>
      <c r="H55" s="45"/>
      <c r="I55" s="45"/>
    </row>
    <row r="56" spans="1:12" ht="15" x14ac:dyDescent="0.25">
      <c r="A56" s="45"/>
      <c r="B56" s="45"/>
      <c r="C56" s="45"/>
      <c r="D56" s="45"/>
      <c r="E56" s="45"/>
      <c r="F56" s="45"/>
      <c r="G56" s="45"/>
      <c r="H56" s="45"/>
      <c r="I56" s="45"/>
    </row>
    <row r="57" spans="1:12" ht="15" x14ac:dyDescent="0.25">
      <c r="A57" s="45"/>
      <c r="B57" s="45"/>
      <c r="C57" s="45"/>
      <c r="D57" s="45"/>
      <c r="E57" s="45"/>
      <c r="F57" s="45"/>
      <c r="G57" s="45"/>
      <c r="H57" s="45"/>
      <c r="I57" s="45"/>
    </row>
    <row r="58" spans="1:12" ht="15" x14ac:dyDescent="0.25">
      <c r="A58" s="45"/>
      <c r="B58" s="45"/>
      <c r="C58" s="45"/>
      <c r="D58" s="45"/>
      <c r="E58" s="45"/>
      <c r="F58" s="45"/>
      <c r="G58" s="45"/>
      <c r="H58" s="45"/>
      <c r="I58" s="45"/>
    </row>
    <row r="59" spans="1:12" ht="15" x14ac:dyDescent="0.25">
      <c r="A59" s="45"/>
      <c r="B59" s="45"/>
      <c r="C59" s="45"/>
      <c r="D59" s="45"/>
      <c r="E59" s="45"/>
      <c r="F59" s="45"/>
      <c r="G59" s="45"/>
      <c r="H59" s="45"/>
      <c r="I59" s="45"/>
    </row>
    <row r="60" spans="1:12" ht="15" x14ac:dyDescent="0.25">
      <c r="A60" s="45"/>
      <c r="B60" s="45"/>
      <c r="C60" s="45"/>
      <c r="D60" s="45"/>
      <c r="E60" s="45"/>
      <c r="F60" s="45"/>
      <c r="G60" s="45"/>
      <c r="H60" s="45"/>
      <c r="I60" s="45"/>
    </row>
    <row r="61" spans="1:12" ht="15" x14ac:dyDescent="0.25">
      <c r="A61" s="45"/>
      <c r="B61" s="45"/>
      <c r="C61" s="45"/>
      <c r="D61" s="45"/>
      <c r="E61" s="45"/>
      <c r="F61" s="45"/>
      <c r="G61" s="45"/>
      <c r="H61" s="45"/>
      <c r="I61" s="45"/>
    </row>
    <row r="62" spans="1:12" ht="15" x14ac:dyDescent="0.25">
      <c r="A62" s="45"/>
      <c r="B62" s="45"/>
      <c r="C62" s="45"/>
      <c r="D62" s="45"/>
      <c r="E62" s="45"/>
      <c r="F62" s="45"/>
      <c r="G62" s="45"/>
      <c r="H62" s="45"/>
      <c r="I62" s="45"/>
    </row>
    <row r="63" spans="1:12" ht="15" x14ac:dyDescent="0.25">
      <c r="A63" s="45"/>
      <c r="B63" s="45"/>
      <c r="C63" s="45"/>
      <c r="D63" s="45"/>
      <c r="E63" s="45"/>
      <c r="F63" s="45"/>
      <c r="G63" s="45"/>
      <c r="H63" s="45"/>
      <c r="I63" s="45"/>
    </row>
    <row r="64" spans="1:12" ht="15" x14ac:dyDescent="0.25">
      <c r="A64" s="45"/>
      <c r="B64" s="45"/>
      <c r="C64" s="45"/>
      <c r="D64" s="45"/>
      <c r="E64" s="45"/>
      <c r="F64" s="45"/>
      <c r="G64" s="45"/>
      <c r="H64" s="45"/>
      <c r="I64" s="45"/>
    </row>
    <row r="65" spans="1:9" ht="15" x14ac:dyDescent="0.25">
      <c r="A65" s="45"/>
      <c r="B65" s="45"/>
      <c r="C65" s="45"/>
      <c r="D65" s="45"/>
      <c r="E65" s="45"/>
      <c r="F65" s="45"/>
      <c r="G65" s="45"/>
      <c r="H65" s="45"/>
      <c r="I65" s="45"/>
    </row>
  </sheetData>
  <mergeCells count="5">
    <mergeCell ref="A12:A23"/>
    <mergeCell ref="A24:A35"/>
    <mergeCell ref="G24:G35"/>
    <mergeCell ref="L27:Q29"/>
    <mergeCell ref="A36:A47"/>
  </mergeCells>
  <pageMargins left="0.7" right="0.7" top="0.75" bottom="0.75" header="0.3" footer="0.3"/>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workbookViewId="0">
      <selection activeCell="A2" sqref="A2"/>
    </sheetView>
  </sheetViews>
  <sheetFormatPr baseColWidth="10" defaultRowHeight="12" x14ac:dyDescent="0.2"/>
  <cols>
    <col min="1" max="1" width="5.7109375" style="154" customWidth="1"/>
    <col min="2" max="2" width="8.140625" style="154" customWidth="1"/>
    <col min="3" max="16384" width="11.42578125" style="154"/>
  </cols>
  <sheetData>
    <row r="1" spans="1:8" ht="15.75" x14ac:dyDescent="0.2">
      <c r="A1" s="59" t="s">
        <v>888</v>
      </c>
      <c r="H1" s="152" t="s">
        <v>888</v>
      </c>
    </row>
    <row r="2" spans="1:8" ht="12.75" x14ac:dyDescent="0.2">
      <c r="A2" s="59" t="s">
        <v>843</v>
      </c>
      <c r="G2" s="153"/>
    </row>
    <row r="4" spans="1:8" x14ac:dyDescent="0.2">
      <c r="A4" s="155" t="s">
        <v>882</v>
      </c>
    </row>
    <row r="5" spans="1:8" x14ac:dyDescent="0.2">
      <c r="A5" s="155" t="s">
        <v>889</v>
      </c>
    </row>
    <row r="6" spans="1:8" ht="15" x14ac:dyDescent="0.25">
      <c r="A6" s="156" t="s">
        <v>890</v>
      </c>
      <c r="B6" s="45"/>
      <c r="C6" s="45"/>
      <c r="D6" s="45"/>
    </row>
    <row r="8" spans="1:8" ht="15" customHeight="1" x14ac:dyDescent="0.25">
      <c r="A8" s="45"/>
    </row>
    <row r="9" spans="1:8" ht="15" customHeight="1" x14ac:dyDescent="0.2">
      <c r="A9" s="171" t="s">
        <v>891</v>
      </c>
      <c r="B9" s="171" t="s">
        <v>892</v>
      </c>
      <c r="C9" s="171" t="s">
        <v>33</v>
      </c>
      <c r="D9" s="171" t="s">
        <v>42</v>
      </c>
    </row>
    <row r="10" spans="1:8" ht="15" customHeight="1" x14ac:dyDescent="0.2">
      <c r="A10" s="220">
        <v>2017</v>
      </c>
      <c r="B10" s="172" t="s">
        <v>369</v>
      </c>
      <c r="C10" s="181">
        <v>211</v>
      </c>
      <c r="D10" s="181">
        <v>36</v>
      </c>
    </row>
    <row r="11" spans="1:8" ht="15" customHeight="1" x14ac:dyDescent="0.2">
      <c r="A11" s="221"/>
      <c r="B11" s="172" t="s">
        <v>371</v>
      </c>
      <c r="C11" s="181">
        <v>179</v>
      </c>
      <c r="D11" s="181">
        <v>24</v>
      </c>
    </row>
    <row r="12" spans="1:8" ht="15" customHeight="1" x14ac:dyDescent="0.2">
      <c r="A12" s="221"/>
      <c r="B12" s="172" t="s">
        <v>372</v>
      </c>
      <c r="C12" s="181">
        <v>193</v>
      </c>
      <c r="D12" s="181">
        <v>23</v>
      </c>
    </row>
    <row r="13" spans="1:8" ht="15" customHeight="1" x14ac:dyDescent="0.2">
      <c r="A13" s="221"/>
      <c r="B13" s="172" t="s">
        <v>373</v>
      </c>
      <c r="C13" s="181">
        <v>180</v>
      </c>
      <c r="D13" s="181">
        <v>19</v>
      </c>
    </row>
    <row r="14" spans="1:8" ht="15" customHeight="1" x14ac:dyDescent="0.2">
      <c r="A14" s="221"/>
      <c r="B14" s="172" t="s">
        <v>374</v>
      </c>
      <c r="C14" s="181">
        <v>216</v>
      </c>
      <c r="D14" s="181">
        <v>25</v>
      </c>
    </row>
    <row r="15" spans="1:8" ht="15" customHeight="1" x14ac:dyDescent="0.2">
      <c r="A15" s="221"/>
      <c r="B15" s="172" t="s">
        <v>375</v>
      </c>
      <c r="C15" s="181">
        <v>222</v>
      </c>
      <c r="D15" s="181">
        <v>24</v>
      </c>
    </row>
    <row r="16" spans="1:8" ht="15" customHeight="1" x14ac:dyDescent="0.2">
      <c r="A16" s="221"/>
      <c r="B16" s="172" t="s">
        <v>376</v>
      </c>
      <c r="C16" s="181">
        <v>232</v>
      </c>
      <c r="D16" s="181">
        <v>25</v>
      </c>
    </row>
    <row r="17" spans="1:17" ht="15" customHeight="1" x14ac:dyDescent="0.2">
      <c r="A17" s="221"/>
      <c r="B17" s="172" t="s">
        <v>377</v>
      </c>
      <c r="C17" s="181">
        <v>230</v>
      </c>
      <c r="D17" s="181">
        <v>25</v>
      </c>
    </row>
    <row r="18" spans="1:17" ht="15" customHeight="1" x14ac:dyDescent="0.2">
      <c r="A18" s="221"/>
      <c r="B18" s="172" t="s">
        <v>378</v>
      </c>
      <c r="C18" s="181">
        <v>221</v>
      </c>
      <c r="D18" s="181">
        <v>24</v>
      </c>
    </row>
    <row r="19" spans="1:17" ht="15" customHeight="1" x14ac:dyDescent="0.2">
      <c r="A19" s="221"/>
      <c r="B19" s="172" t="s">
        <v>379</v>
      </c>
      <c r="C19" s="181">
        <v>219</v>
      </c>
      <c r="D19" s="181">
        <v>23</v>
      </c>
      <c r="I19" s="171" t="s">
        <v>33</v>
      </c>
      <c r="J19" s="171" t="s">
        <v>42</v>
      </c>
    </row>
    <row r="20" spans="1:17" ht="12.75" x14ac:dyDescent="0.2">
      <c r="A20" s="221"/>
      <c r="B20" s="172" t="s">
        <v>380</v>
      </c>
      <c r="C20" s="181">
        <v>249</v>
      </c>
      <c r="D20" s="181">
        <v>24</v>
      </c>
      <c r="G20" s="223" t="s">
        <v>893</v>
      </c>
      <c r="H20" s="172" t="s">
        <v>369</v>
      </c>
      <c r="I20" s="175">
        <f t="shared" ref="I20:J33" si="0">C22/C10-1</f>
        <v>0.10426540284360186</v>
      </c>
      <c r="J20" s="175">
        <f t="shared" si="0"/>
        <v>-0.30555555555555558</v>
      </c>
    </row>
    <row r="21" spans="1:17" ht="15" customHeight="1" x14ac:dyDescent="0.25">
      <c r="A21" s="222"/>
      <c r="B21" s="172" t="s">
        <v>381</v>
      </c>
      <c r="C21" s="181">
        <v>329</v>
      </c>
      <c r="D21" s="181">
        <v>24</v>
      </c>
      <c r="G21" s="224"/>
      <c r="H21" s="172" t="s">
        <v>371</v>
      </c>
      <c r="I21" s="175">
        <f t="shared" si="0"/>
        <v>0.15642458100558665</v>
      </c>
      <c r="J21" s="175">
        <f t="shared" si="0"/>
        <v>-8.333333333333337E-2</v>
      </c>
      <c r="L21" s="154" t="s">
        <v>843</v>
      </c>
      <c r="M21" s="45"/>
      <c r="N21" s="45"/>
    </row>
    <row r="22" spans="1:17" ht="15" customHeight="1" x14ac:dyDescent="0.2">
      <c r="A22" s="223">
        <v>2018</v>
      </c>
      <c r="B22" s="182" t="s">
        <v>369</v>
      </c>
      <c r="C22" s="181">
        <v>233</v>
      </c>
      <c r="D22" s="181">
        <v>25</v>
      </c>
      <c r="G22" s="224"/>
      <c r="H22" s="172" t="s">
        <v>372</v>
      </c>
      <c r="I22" s="175">
        <f t="shared" si="0"/>
        <v>7.2538860103626979E-2</v>
      </c>
      <c r="J22" s="175">
        <f t="shared" si="0"/>
        <v>-8.6956521739130488E-2</v>
      </c>
      <c r="L22" s="219" t="s">
        <v>876</v>
      </c>
      <c r="M22" s="219"/>
      <c r="N22" s="219"/>
      <c r="O22" s="219"/>
      <c r="P22" s="219"/>
      <c r="Q22" s="219"/>
    </row>
    <row r="23" spans="1:17" ht="15" customHeight="1" x14ac:dyDescent="0.2">
      <c r="A23" s="224"/>
      <c r="B23" s="182" t="s">
        <v>371</v>
      </c>
      <c r="C23" s="181">
        <v>207</v>
      </c>
      <c r="D23" s="181">
        <v>22</v>
      </c>
      <c r="G23" s="224"/>
      <c r="H23" s="172" t="s">
        <v>373</v>
      </c>
      <c r="I23" s="175">
        <f t="shared" si="0"/>
        <v>0.18333333333333335</v>
      </c>
      <c r="J23" s="175">
        <f t="shared" si="0"/>
        <v>0.15789473684210531</v>
      </c>
      <c r="L23" s="219"/>
      <c r="M23" s="219"/>
      <c r="N23" s="219"/>
      <c r="O23" s="219"/>
      <c r="P23" s="219"/>
      <c r="Q23" s="219"/>
    </row>
    <row r="24" spans="1:17" ht="15" customHeight="1" x14ac:dyDescent="0.2">
      <c r="A24" s="224"/>
      <c r="B24" s="182" t="s">
        <v>372</v>
      </c>
      <c r="C24" s="181">
        <v>207</v>
      </c>
      <c r="D24" s="181">
        <v>21</v>
      </c>
      <c r="G24" s="224"/>
      <c r="H24" s="172" t="s">
        <v>374</v>
      </c>
      <c r="I24" s="175">
        <f t="shared" si="0"/>
        <v>-0.10185185185185186</v>
      </c>
      <c r="J24" s="175">
        <f t="shared" si="0"/>
        <v>0.19999999999999996</v>
      </c>
      <c r="L24" s="219"/>
      <c r="M24" s="219"/>
      <c r="N24" s="219"/>
      <c r="O24" s="219"/>
      <c r="P24" s="219"/>
      <c r="Q24" s="219"/>
    </row>
    <row r="25" spans="1:17" ht="15" customHeight="1" x14ac:dyDescent="0.2">
      <c r="A25" s="224"/>
      <c r="B25" s="182" t="s">
        <v>373</v>
      </c>
      <c r="C25" s="181">
        <v>213</v>
      </c>
      <c r="D25" s="181">
        <v>22</v>
      </c>
      <c r="G25" s="224"/>
      <c r="H25" s="172" t="s">
        <v>375</v>
      </c>
      <c r="I25" s="175">
        <f t="shared" si="0"/>
        <v>-8.55855855855856E-2</v>
      </c>
      <c r="J25" s="175">
        <f t="shared" si="0"/>
        <v>-4.166666666666663E-2</v>
      </c>
      <c r="L25" s="154" t="s">
        <v>894</v>
      </c>
      <c r="M25" s="176"/>
      <c r="N25" s="176"/>
      <c r="O25" s="176"/>
      <c r="P25" s="176"/>
      <c r="Q25" s="176"/>
    </row>
    <row r="26" spans="1:17" ht="15" customHeight="1" x14ac:dyDescent="0.2">
      <c r="A26" s="224"/>
      <c r="B26" s="182" t="s">
        <v>374</v>
      </c>
      <c r="C26" s="181">
        <v>194</v>
      </c>
      <c r="D26" s="181">
        <v>30</v>
      </c>
      <c r="G26" s="224"/>
      <c r="H26" s="172" t="s">
        <v>376</v>
      </c>
      <c r="I26" s="175">
        <f t="shared" si="0"/>
        <v>-0.14224137931034486</v>
      </c>
      <c r="J26" s="175">
        <f t="shared" si="0"/>
        <v>-0.19999999999999996</v>
      </c>
    </row>
    <row r="27" spans="1:17" ht="15" customHeight="1" x14ac:dyDescent="0.2">
      <c r="A27" s="224"/>
      <c r="B27" s="182" t="s">
        <v>375</v>
      </c>
      <c r="C27" s="181">
        <v>203</v>
      </c>
      <c r="D27" s="181">
        <v>23</v>
      </c>
      <c r="G27" s="224"/>
      <c r="H27" s="172" t="s">
        <v>377</v>
      </c>
      <c r="I27" s="175">
        <f t="shared" si="0"/>
        <v>4.3478260869565188E-2</v>
      </c>
      <c r="J27" s="175">
        <f t="shared" si="0"/>
        <v>0.8</v>
      </c>
    </row>
    <row r="28" spans="1:17" ht="15" customHeight="1" x14ac:dyDescent="0.2">
      <c r="A28" s="224"/>
      <c r="B28" s="182" t="s">
        <v>376</v>
      </c>
      <c r="C28" s="181">
        <v>199</v>
      </c>
      <c r="D28" s="181">
        <v>20</v>
      </c>
      <c r="G28" s="224"/>
      <c r="H28" s="172" t="s">
        <v>378</v>
      </c>
      <c r="I28" s="175">
        <f t="shared" si="0"/>
        <v>-0.15384615384615385</v>
      </c>
      <c r="J28" s="175">
        <f t="shared" si="0"/>
        <v>-4.166666666666663E-2</v>
      </c>
    </row>
    <row r="29" spans="1:17" ht="15" customHeight="1" x14ac:dyDescent="0.2">
      <c r="A29" s="224"/>
      <c r="B29" s="182" t="s">
        <v>377</v>
      </c>
      <c r="C29" s="181">
        <v>240</v>
      </c>
      <c r="D29" s="181">
        <v>45</v>
      </c>
      <c r="G29" s="224"/>
      <c r="H29" s="172" t="s">
        <v>379</v>
      </c>
      <c r="I29" s="175">
        <f t="shared" si="0"/>
        <v>-1.3698630136986356E-2</v>
      </c>
      <c r="J29" s="175">
        <f t="shared" si="0"/>
        <v>0.13043478260869557</v>
      </c>
    </row>
    <row r="30" spans="1:17" ht="15" customHeight="1" x14ac:dyDescent="0.2">
      <c r="A30" s="224"/>
      <c r="B30" s="182" t="s">
        <v>378</v>
      </c>
      <c r="C30" s="181">
        <v>187</v>
      </c>
      <c r="D30" s="181">
        <v>23</v>
      </c>
      <c r="G30" s="224"/>
      <c r="H30" s="172" t="s">
        <v>380</v>
      </c>
      <c r="I30" s="175">
        <f t="shared" si="0"/>
        <v>-0.14056224899598391</v>
      </c>
      <c r="J30" s="175">
        <f t="shared" si="0"/>
        <v>0.125</v>
      </c>
    </row>
    <row r="31" spans="1:17" ht="12.75" x14ac:dyDescent="0.2">
      <c r="A31" s="224"/>
      <c r="B31" s="182" t="s">
        <v>379</v>
      </c>
      <c r="C31" s="181">
        <v>216</v>
      </c>
      <c r="D31" s="181">
        <v>26</v>
      </c>
      <c r="G31" s="225"/>
      <c r="H31" s="172" t="s">
        <v>381</v>
      </c>
      <c r="I31" s="175">
        <f t="shared" si="0"/>
        <v>-0.17933130699088151</v>
      </c>
      <c r="J31" s="175">
        <f t="shared" si="0"/>
        <v>0.25</v>
      </c>
    </row>
    <row r="32" spans="1:17" ht="12.75" x14ac:dyDescent="0.2">
      <c r="A32" s="224"/>
      <c r="B32" s="182" t="s">
        <v>380</v>
      </c>
      <c r="C32" s="181">
        <v>214</v>
      </c>
      <c r="D32" s="181">
        <v>27</v>
      </c>
      <c r="G32" s="183" t="s">
        <v>895</v>
      </c>
      <c r="H32" s="172" t="s">
        <v>369</v>
      </c>
      <c r="I32" s="175">
        <f t="shared" si="0"/>
        <v>-0.128755364806867</v>
      </c>
      <c r="J32" s="175">
        <f t="shared" si="0"/>
        <v>0.28000000000000003</v>
      </c>
    </row>
    <row r="33" spans="1:14" ht="15" x14ac:dyDescent="0.25">
      <c r="A33" s="225"/>
      <c r="B33" s="182" t="s">
        <v>381</v>
      </c>
      <c r="C33" s="181">
        <v>270</v>
      </c>
      <c r="D33" s="181">
        <v>30</v>
      </c>
      <c r="G33" s="184"/>
      <c r="H33" s="172" t="s">
        <v>371</v>
      </c>
      <c r="I33" s="175">
        <f t="shared" si="0"/>
        <v>-6.7632850241545861E-2</v>
      </c>
      <c r="J33" s="175">
        <f t="shared" si="0"/>
        <v>0.13636363636363646</v>
      </c>
      <c r="M33" s="45"/>
      <c r="N33" s="45"/>
    </row>
    <row r="34" spans="1:14" ht="15" x14ac:dyDescent="0.25">
      <c r="A34" s="223">
        <v>2019</v>
      </c>
      <c r="B34" s="182" t="s">
        <v>369</v>
      </c>
      <c r="C34" s="181">
        <v>203</v>
      </c>
      <c r="D34" s="181">
        <v>32</v>
      </c>
      <c r="G34" s="184"/>
      <c r="H34" s="172" t="s">
        <v>372</v>
      </c>
      <c r="M34" s="45"/>
      <c r="N34" s="45"/>
    </row>
    <row r="35" spans="1:14" ht="15" x14ac:dyDescent="0.25">
      <c r="A35" s="224"/>
      <c r="B35" s="182" t="s">
        <v>371</v>
      </c>
      <c r="C35" s="181">
        <v>193</v>
      </c>
      <c r="D35" s="181">
        <v>25</v>
      </c>
      <c r="E35" s="178"/>
      <c r="G35" s="184"/>
      <c r="H35" s="172" t="s">
        <v>373</v>
      </c>
      <c r="M35" s="45"/>
      <c r="N35" s="45"/>
    </row>
    <row r="36" spans="1:14" ht="15" x14ac:dyDescent="0.25">
      <c r="A36" s="224"/>
      <c r="B36" s="182" t="s">
        <v>372</v>
      </c>
      <c r="C36" s="181"/>
      <c r="D36" s="181"/>
      <c r="G36" s="184"/>
      <c r="H36" s="172" t="s">
        <v>374</v>
      </c>
      <c r="M36" s="45"/>
      <c r="N36" s="45"/>
    </row>
    <row r="37" spans="1:14" ht="15" x14ac:dyDescent="0.25">
      <c r="A37" s="224"/>
      <c r="B37" s="182" t="s">
        <v>373</v>
      </c>
      <c r="C37" s="181"/>
      <c r="D37" s="181"/>
      <c r="G37" s="184"/>
      <c r="H37" s="172" t="s">
        <v>375</v>
      </c>
      <c r="M37" s="45"/>
      <c r="N37" s="45"/>
    </row>
    <row r="38" spans="1:14" ht="15" x14ac:dyDescent="0.25">
      <c r="A38" s="224"/>
      <c r="B38" s="182" t="s">
        <v>374</v>
      </c>
      <c r="C38" s="181"/>
      <c r="D38" s="181"/>
      <c r="E38" s="45"/>
      <c r="F38" s="45"/>
      <c r="G38" s="184"/>
      <c r="H38" s="172" t="s">
        <v>376</v>
      </c>
      <c r="I38" s="45"/>
      <c r="M38" s="45"/>
      <c r="N38" s="45"/>
    </row>
    <row r="39" spans="1:14" ht="15" x14ac:dyDescent="0.25">
      <c r="A39" s="224"/>
      <c r="B39" s="182" t="s">
        <v>375</v>
      </c>
      <c r="C39" s="181"/>
      <c r="D39" s="181"/>
      <c r="E39" s="45"/>
      <c r="F39" s="45"/>
      <c r="G39" s="184"/>
      <c r="H39" s="172" t="s">
        <v>377</v>
      </c>
      <c r="I39" s="45"/>
      <c r="M39" s="45"/>
      <c r="N39" s="45"/>
    </row>
    <row r="40" spans="1:14" ht="15" x14ac:dyDescent="0.25">
      <c r="A40" s="224"/>
      <c r="B40" s="182" t="s">
        <v>376</v>
      </c>
      <c r="C40" s="181"/>
      <c r="D40" s="181"/>
      <c r="E40" s="45"/>
      <c r="F40" s="45"/>
      <c r="G40" s="184"/>
      <c r="H40" s="172" t="s">
        <v>378</v>
      </c>
      <c r="I40" s="45"/>
      <c r="M40" s="45"/>
      <c r="N40" s="45"/>
    </row>
    <row r="41" spans="1:14" ht="15" x14ac:dyDescent="0.25">
      <c r="A41" s="224"/>
      <c r="B41" s="182" t="s">
        <v>377</v>
      </c>
      <c r="C41" s="181"/>
      <c r="D41" s="181"/>
      <c r="E41" s="45"/>
      <c r="F41" s="45"/>
      <c r="G41" s="184"/>
      <c r="H41" s="172" t="s">
        <v>379</v>
      </c>
      <c r="I41" s="45"/>
      <c r="M41" s="45"/>
      <c r="N41" s="45"/>
    </row>
    <row r="42" spans="1:14" ht="15" x14ac:dyDescent="0.25">
      <c r="A42" s="224"/>
      <c r="B42" s="182" t="s">
        <v>378</v>
      </c>
      <c r="C42" s="181"/>
      <c r="D42" s="181"/>
      <c r="E42" s="45"/>
      <c r="F42" s="45"/>
      <c r="G42" s="184"/>
      <c r="H42" s="172" t="s">
        <v>380</v>
      </c>
      <c r="I42" s="45"/>
      <c r="M42" s="45"/>
      <c r="N42" s="45"/>
    </row>
    <row r="43" spans="1:14" ht="15" x14ac:dyDescent="0.25">
      <c r="A43" s="224"/>
      <c r="B43" s="182" t="s">
        <v>379</v>
      </c>
      <c r="C43" s="181"/>
      <c r="D43" s="181"/>
      <c r="E43" s="45"/>
      <c r="F43" s="45"/>
      <c r="G43" s="185"/>
      <c r="H43" s="172" t="s">
        <v>381</v>
      </c>
      <c r="I43" s="45"/>
      <c r="M43" s="45"/>
      <c r="N43" s="45"/>
    </row>
    <row r="44" spans="1:14" ht="15" x14ac:dyDescent="0.25">
      <c r="A44" s="224"/>
      <c r="B44" s="182" t="s">
        <v>380</v>
      </c>
      <c r="C44" s="181"/>
      <c r="D44" s="181"/>
      <c r="E44" s="45"/>
      <c r="F44" s="45"/>
      <c r="G44" s="45"/>
      <c r="H44" s="45"/>
      <c r="I44" s="45"/>
      <c r="M44" s="45"/>
      <c r="N44" s="45"/>
    </row>
    <row r="45" spans="1:14" ht="15" x14ac:dyDescent="0.25">
      <c r="A45" s="225"/>
      <c r="B45" s="182" t="s">
        <v>381</v>
      </c>
      <c r="C45" s="181"/>
      <c r="D45" s="181"/>
      <c r="E45" s="45"/>
      <c r="F45" s="45"/>
      <c r="G45" s="45"/>
      <c r="H45" s="45"/>
      <c r="I45" s="45"/>
    </row>
    <row r="46" spans="1:14" ht="15" x14ac:dyDescent="0.25">
      <c r="A46" s="45"/>
      <c r="B46" s="45"/>
      <c r="C46" s="45"/>
      <c r="D46" s="45"/>
      <c r="E46" s="45"/>
      <c r="F46" s="45"/>
      <c r="G46" s="45"/>
      <c r="H46" s="45"/>
      <c r="I46" s="45"/>
    </row>
    <row r="47" spans="1:14" ht="15" x14ac:dyDescent="0.25">
      <c r="A47" s="45"/>
      <c r="B47" s="45"/>
      <c r="C47" s="45"/>
      <c r="D47" s="45"/>
      <c r="E47" s="45"/>
      <c r="F47" s="45"/>
      <c r="G47" s="45"/>
      <c r="H47" s="45"/>
      <c r="I47" s="45"/>
    </row>
    <row r="48" spans="1:14" ht="15" x14ac:dyDescent="0.25">
      <c r="A48" s="45"/>
      <c r="B48" s="45"/>
      <c r="C48" s="45"/>
      <c r="D48" s="45"/>
      <c r="E48" s="45"/>
      <c r="F48" s="45"/>
      <c r="G48" s="45"/>
      <c r="H48" s="45"/>
      <c r="I48" s="45"/>
    </row>
    <row r="49" spans="1:9" ht="15" x14ac:dyDescent="0.25">
      <c r="A49" s="45"/>
      <c r="B49" s="45"/>
      <c r="C49" s="45"/>
      <c r="D49" s="45"/>
      <c r="E49" s="45"/>
      <c r="F49" s="45"/>
      <c r="G49" s="45"/>
      <c r="H49" s="45"/>
      <c r="I49" s="45"/>
    </row>
    <row r="50" spans="1:9" ht="15" x14ac:dyDescent="0.25">
      <c r="A50" s="45"/>
      <c r="B50" s="45"/>
      <c r="C50" s="45"/>
      <c r="D50" s="45"/>
      <c r="E50" s="45"/>
      <c r="F50" s="45"/>
      <c r="G50" s="45"/>
      <c r="H50" s="45"/>
      <c r="I50" s="45"/>
    </row>
    <row r="51" spans="1:9" ht="15" x14ac:dyDescent="0.25">
      <c r="A51" s="45"/>
      <c r="B51" s="45"/>
      <c r="C51" s="45"/>
      <c r="D51" s="45"/>
      <c r="E51" s="45"/>
      <c r="F51" s="45"/>
      <c r="G51" s="45"/>
      <c r="H51" s="45"/>
      <c r="I51" s="45"/>
    </row>
    <row r="52" spans="1:9" ht="15" x14ac:dyDescent="0.25">
      <c r="A52" s="45"/>
      <c r="B52" s="45"/>
      <c r="C52" s="45"/>
      <c r="D52" s="45"/>
      <c r="E52" s="45"/>
      <c r="F52" s="45"/>
      <c r="G52" s="45"/>
      <c r="H52" s="45"/>
      <c r="I52" s="45"/>
    </row>
    <row r="53" spans="1:9" ht="15" x14ac:dyDescent="0.25">
      <c r="A53" s="45"/>
      <c r="B53" s="45"/>
      <c r="C53" s="45"/>
      <c r="D53" s="45"/>
      <c r="E53" s="45"/>
      <c r="F53" s="45"/>
      <c r="G53" s="45"/>
      <c r="H53" s="45"/>
      <c r="I53" s="45"/>
    </row>
    <row r="54" spans="1:9" ht="15" x14ac:dyDescent="0.25">
      <c r="A54" s="45"/>
      <c r="B54" s="45"/>
      <c r="C54" s="45"/>
      <c r="D54" s="45"/>
      <c r="E54" s="45"/>
      <c r="F54" s="45"/>
      <c r="G54" s="45"/>
      <c r="H54" s="45"/>
      <c r="I54" s="45"/>
    </row>
    <row r="55" spans="1:9" ht="15" x14ac:dyDescent="0.25">
      <c r="A55" s="45"/>
      <c r="B55" s="45"/>
      <c r="C55" s="45"/>
      <c r="D55" s="45"/>
      <c r="E55" s="45"/>
      <c r="F55" s="45"/>
      <c r="G55" s="45"/>
      <c r="H55" s="45"/>
      <c r="I55" s="45"/>
    </row>
    <row r="56" spans="1:9" ht="15" x14ac:dyDescent="0.25">
      <c r="A56" s="45"/>
      <c r="B56" s="45"/>
      <c r="C56" s="45"/>
      <c r="D56" s="45"/>
      <c r="E56" s="45"/>
      <c r="F56" s="45"/>
      <c r="G56" s="45"/>
      <c r="H56" s="45"/>
      <c r="I56" s="45"/>
    </row>
    <row r="57" spans="1:9" ht="15" x14ac:dyDescent="0.25">
      <c r="A57" s="45"/>
      <c r="B57" s="45"/>
      <c r="C57" s="45"/>
      <c r="D57" s="45"/>
      <c r="E57" s="45"/>
      <c r="F57" s="45"/>
      <c r="G57" s="45"/>
      <c r="H57" s="45"/>
      <c r="I57" s="45"/>
    </row>
    <row r="58" spans="1:9" ht="15" x14ac:dyDescent="0.25">
      <c r="A58" s="45"/>
      <c r="B58" s="45"/>
      <c r="C58" s="45"/>
      <c r="D58" s="45"/>
      <c r="E58" s="45"/>
      <c r="F58" s="45"/>
      <c r="G58" s="45"/>
      <c r="H58" s="45"/>
      <c r="I58" s="45"/>
    </row>
    <row r="59" spans="1:9" ht="15" x14ac:dyDescent="0.25">
      <c r="A59" s="45"/>
      <c r="B59" s="45"/>
      <c r="C59" s="45"/>
      <c r="D59" s="45"/>
      <c r="E59" s="45"/>
      <c r="F59" s="45"/>
      <c r="G59" s="45"/>
      <c r="H59" s="45"/>
      <c r="I59" s="45"/>
    </row>
    <row r="60" spans="1:9" ht="15" x14ac:dyDescent="0.25">
      <c r="A60" s="45"/>
      <c r="B60" s="45"/>
      <c r="C60" s="45"/>
      <c r="D60" s="45"/>
      <c r="E60" s="45"/>
      <c r="F60" s="45"/>
      <c r="G60" s="45"/>
      <c r="H60" s="45"/>
      <c r="I60" s="45"/>
    </row>
    <row r="61" spans="1:9" ht="15" x14ac:dyDescent="0.25">
      <c r="A61" s="45"/>
      <c r="B61" s="45"/>
      <c r="C61" s="45"/>
      <c r="D61" s="45"/>
      <c r="E61" s="45"/>
      <c r="F61" s="45"/>
      <c r="G61" s="45"/>
      <c r="H61" s="45"/>
      <c r="I61" s="45"/>
    </row>
    <row r="62" spans="1:9" ht="15" x14ac:dyDescent="0.25">
      <c r="A62" s="45"/>
    </row>
    <row r="63" spans="1:9" ht="15" x14ac:dyDescent="0.25">
      <c r="A63" s="45"/>
    </row>
  </sheetData>
  <mergeCells count="5">
    <mergeCell ref="A10:A21"/>
    <mergeCell ref="G20:G31"/>
    <mergeCell ref="A22:A33"/>
    <mergeCell ref="L22:Q24"/>
    <mergeCell ref="A34:A45"/>
  </mergeCells>
  <pageMargins left="0.7" right="0.7" top="0.75" bottom="0.75" header="0.3" footer="0.3"/>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workbookViewId="0">
      <selection activeCell="A2" sqref="A2"/>
    </sheetView>
  </sheetViews>
  <sheetFormatPr baseColWidth="10" defaultRowHeight="12" x14ac:dyDescent="0.2"/>
  <cols>
    <col min="1" max="1" width="5.7109375" style="154" customWidth="1"/>
    <col min="2" max="2" width="8.140625" style="154" customWidth="1"/>
    <col min="3" max="16384" width="11.42578125" style="154"/>
  </cols>
  <sheetData>
    <row r="1" spans="1:7" ht="12.75" x14ac:dyDescent="0.2">
      <c r="A1" s="59" t="s">
        <v>888</v>
      </c>
    </row>
    <row r="2" spans="1:7" ht="15.75" x14ac:dyDescent="0.2">
      <c r="A2" s="59" t="s">
        <v>843</v>
      </c>
      <c r="G2" s="152" t="s">
        <v>888</v>
      </c>
    </row>
    <row r="4" spans="1:7" x14ac:dyDescent="0.2">
      <c r="A4" s="155" t="s">
        <v>879</v>
      </c>
    </row>
    <row r="5" spans="1:7" x14ac:dyDescent="0.2">
      <c r="A5" s="155" t="s">
        <v>889</v>
      </c>
    </row>
    <row r="6" spans="1:7" ht="15" x14ac:dyDescent="0.25">
      <c r="A6" s="156" t="s">
        <v>890</v>
      </c>
      <c r="B6" s="45"/>
      <c r="C6" s="45"/>
      <c r="D6" s="45"/>
    </row>
    <row r="8" spans="1:7" ht="15" customHeight="1" x14ac:dyDescent="0.25">
      <c r="A8" s="45"/>
    </row>
    <row r="9" spans="1:7" ht="15" customHeight="1" x14ac:dyDescent="0.2">
      <c r="A9" s="171" t="s">
        <v>891</v>
      </c>
      <c r="B9" s="171" t="s">
        <v>892</v>
      </c>
      <c r="C9" s="171" t="s">
        <v>33</v>
      </c>
      <c r="D9" s="171" t="s">
        <v>42</v>
      </c>
    </row>
    <row r="10" spans="1:7" ht="15" customHeight="1" x14ac:dyDescent="0.2">
      <c r="A10" s="220">
        <v>2017</v>
      </c>
      <c r="B10" s="172" t="s">
        <v>369</v>
      </c>
      <c r="C10" s="181">
        <v>27387</v>
      </c>
      <c r="D10" s="181">
        <v>4590</v>
      </c>
    </row>
    <row r="11" spans="1:7" ht="15" customHeight="1" x14ac:dyDescent="0.2">
      <c r="A11" s="221"/>
      <c r="B11" s="172" t="s">
        <v>371</v>
      </c>
      <c r="C11" s="181">
        <v>26231</v>
      </c>
      <c r="D11" s="181">
        <v>4298</v>
      </c>
    </row>
    <row r="12" spans="1:7" ht="15" customHeight="1" x14ac:dyDescent="0.2">
      <c r="A12" s="221"/>
      <c r="B12" s="172" t="s">
        <v>372</v>
      </c>
      <c r="C12" s="181">
        <v>27591</v>
      </c>
      <c r="D12" s="181">
        <v>4440</v>
      </c>
    </row>
    <row r="13" spans="1:7" ht="15" customHeight="1" x14ac:dyDescent="0.2">
      <c r="A13" s="221"/>
      <c r="B13" s="172" t="s">
        <v>373</v>
      </c>
      <c r="C13" s="181">
        <v>26126</v>
      </c>
      <c r="D13" s="181">
        <v>4125</v>
      </c>
    </row>
    <row r="14" spans="1:7" ht="15" customHeight="1" x14ac:dyDescent="0.2">
      <c r="A14" s="221"/>
      <c r="B14" s="172" t="s">
        <v>374</v>
      </c>
      <c r="C14" s="181">
        <v>30131</v>
      </c>
      <c r="D14" s="181">
        <v>5032</v>
      </c>
    </row>
    <row r="15" spans="1:7" ht="15" customHeight="1" x14ac:dyDescent="0.2">
      <c r="A15" s="221"/>
      <c r="B15" s="172" t="s">
        <v>375</v>
      </c>
      <c r="C15" s="181">
        <v>29133</v>
      </c>
      <c r="D15" s="181">
        <v>4885</v>
      </c>
    </row>
    <row r="16" spans="1:7" ht="15" customHeight="1" x14ac:dyDescent="0.2">
      <c r="A16" s="221"/>
      <c r="B16" s="172" t="s">
        <v>376</v>
      </c>
      <c r="C16" s="181">
        <v>29710</v>
      </c>
      <c r="D16" s="181">
        <v>5194</v>
      </c>
    </row>
    <row r="17" spans="1:17" ht="15" customHeight="1" x14ac:dyDescent="0.2">
      <c r="A17" s="221"/>
      <c r="B17" s="172" t="s">
        <v>377</v>
      </c>
      <c r="C17" s="181">
        <v>29735</v>
      </c>
      <c r="D17" s="181">
        <v>5231</v>
      </c>
    </row>
    <row r="18" spans="1:17" ht="15" customHeight="1" x14ac:dyDescent="0.2">
      <c r="A18" s="221"/>
      <c r="B18" s="172" t="s">
        <v>378</v>
      </c>
      <c r="C18" s="181">
        <v>28500</v>
      </c>
      <c r="D18" s="181">
        <v>5140</v>
      </c>
    </row>
    <row r="19" spans="1:17" ht="15" customHeight="1" x14ac:dyDescent="0.2">
      <c r="A19" s="221"/>
      <c r="B19" s="172" t="s">
        <v>379</v>
      </c>
      <c r="C19" s="181">
        <v>29076</v>
      </c>
      <c r="D19" s="181">
        <v>5098</v>
      </c>
      <c r="I19" s="171" t="s">
        <v>33</v>
      </c>
      <c r="J19" s="171" t="s">
        <v>42</v>
      </c>
    </row>
    <row r="20" spans="1:17" ht="15" x14ac:dyDescent="0.25">
      <c r="A20" s="221"/>
      <c r="B20" s="172" t="s">
        <v>380</v>
      </c>
      <c r="C20" s="181">
        <v>29047</v>
      </c>
      <c r="D20" s="181">
        <v>5405</v>
      </c>
      <c r="G20" s="223" t="s">
        <v>893</v>
      </c>
      <c r="H20" s="182" t="s">
        <v>369</v>
      </c>
      <c r="I20" s="175">
        <f t="shared" ref="I20:J33" si="0">C22/C10-1</f>
        <v>2.5303976339138945E-2</v>
      </c>
      <c r="J20" s="175">
        <f t="shared" si="0"/>
        <v>9.4771241830065467E-2</v>
      </c>
      <c r="L20" s="154" t="s">
        <v>843</v>
      </c>
      <c r="M20" s="45"/>
      <c r="N20" s="45"/>
    </row>
    <row r="21" spans="1:17" ht="15" customHeight="1" x14ac:dyDescent="0.2">
      <c r="A21" s="222"/>
      <c r="B21" s="172" t="s">
        <v>381</v>
      </c>
      <c r="C21" s="181">
        <v>36354</v>
      </c>
      <c r="D21" s="181">
        <v>6573</v>
      </c>
      <c r="G21" s="224"/>
      <c r="H21" s="182" t="s">
        <v>371</v>
      </c>
      <c r="I21" s="175">
        <f t="shared" si="0"/>
        <v>-6.9269185315085191E-2</v>
      </c>
      <c r="J21" s="175">
        <f t="shared" si="0"/>
        <v>-5.4909260120986514E-2</v>
      </c>
      <c r="L21" s="219" t="s">
        <v>876</v>
      </c>
      <c r="M21" s="219"/>
      <c r="N21" s="219"/>
      <c r="O21" s="219"/>
      <c r="P21" s="219"/>
      <c r="Q21" s="219"/>
    </row>
    <row r="22" spans="1:17" ht="15" customHeight="1" x14ac:dyDescent="0.2">
      <c r="A22" s="223">
        <v>2018</v>
      </c>
      <c r="B22" s="182" t="s">
        <v>369</v>
      </c>
      <c r="C22" s="181">
        <v>28080</v>
      </c>
      <c r="D22" s="181">
        <v>5025</v>
      </c>
      <c r="G22" s="224"/>
      <c r="H22" s="182" t="s">
        <v>372</v>
      </c>
      <c r="I22" s="175">
        <f t="shared" si="0"/>
        <v>-7.8938784386212935E-2</v>
      </c>
      <c r="J22" s="175">
        <f t="shared" si="0"/>
        <v>-2.7027027027026751E-3</v>
      </c>
      <c r="L22" s="219"/>
      <c r="M22" s="219"/>
      <c r="N22" s="219"/>
      <c r="O22" s="219"/>
      <c r="P22" s="219"/>
      <c r="Q22" s="219"/>
    </row>
    <row r="23" spans="1:17" ht="15" customHeight="1" x14ac:dyDescent="0.2">
      <c r="A23" s="224"/>
      <c r="B23" s="182" t="s">
        <v>371</v>
      </c>
      <c r="C23" s="181">
        <v>24414</v>
      </c>
      <c r="D23" s="181">
        <v>4062</v>
      </c>
      <c r="G23" s="224"/>
      <c r="H23" s="182" t="s">
        <v>373</v>
      </c>
      <c r="I23" s="175">
        <f t="shared" si="0"/>
        <v>6.0437877975962673E-2</v>
      </c>
      <c r="J23" s="175">
        <f t="shared" si="0"/>
        <v>0.17503030303030309</v>
      </c>
      <c r="L23" s="219"/>
      <c r="M23" s="219"/>
      <c r="N23" s="219"/>
      <c r="O23" s="219"/>
      <c r="P23" s="219"/>
      <c r="Q23" s="219"/>
    </row>
    <row r="24" spans="1:17" ht="15" customHeight="1" x14ac:dyDescent="0.2">
      <c r="A24" s="224"/>
      <c r="B24" s="182" t="s">
        <v>372</v>
      </c>
      <c r="C24" s="181">
        <v>25413</v>
      </c>
      <c r="D24" s="181">
        <v>4428</v>
      </c>
      <c r="G24" s="224"/>
      <c r="H24" s="182" t="s">
        <v>374</v>
      </c>
      <c r="I24" s="175">
        <f t="shared" si="0"/>
        <v>-3.1860874182735421E-2</v>
      </c>
      <c r="J24" s="175">
        <f t="shared" si="0"/>
        <v>3.1399046104928496E-2</v>
      </c>
      <c r="L24" s="154" t="s">
        <v>894</v>
      </c>
      <c r="M24" s="176"/>
      <c r="N24" s="176"/>
      <c r="O24" s="176"/>
      <c r="P24" s="176"/>
      <c r="Q24" s="176"/>
    </row>
    <row r="25" spans="1:17" ht="15" customHeight="1" x14ac:dyDescent="0.25">
      <c r="A25" s="224"/>
      <c r="B25" s="182" t="s">
        <v>373</v>
      </c>
      <c r="C25" s="181">
        <v>27705</v>
      </c>
      <c r="D25" s="181">
        <v>4847</v>
      </c>
      <c r="G25" s="224"/>
      <c r="H25" s="182" t="s">
        <v>375</v>
      </c>
      <c r="I25" s="175">
        <f t="shared" si="0"/>
        <v>1.7849174475681462E-3</v>
      </c>
      <c r="J25" s="175">
        <f t="shared" si="0"/>
        <v>5.3224155578300847E-2</v>
      </c>
      <c r="M25" s="45"/>
      <c r="N25" s="45"/>
    </row>
    <row r="26" spans="1:17" ht="15" customHeight="1" x14ac:dyDescent="0.25">
      <c r="A26" s="224"/>
      <c r="B26" s="182" t="s">
        <v>374</v>
      </c>
      <c r="C26" s="181">
        <v>29171</v>
      </c>
      <c r="D26" s="181">
        <v>5190</v>
      </c>
      <c r="G26" s="224"/>
      <c r="H26" s="182" t="s">
        <v>376</v>
      </c>
      <c r="I26" s="175">
        <f t="shared" si="0"/>
        <v>-3.7024570851562633E-4</v>
      </c>
      <c r="J26" s="175">
        <f t="shared" si="0"/>
        <v>5.0827878321139774E-2</v>
      </c>
      <c r="M26" s="45"/>
      <c r="N26" s="45"/>
    </row>
    <row r="27" spans="1:17" ht="15" customHeight="1" x14ac:dyDescent="0.25">
      <c r="A27" s="224"/>
      <c r="B27" s="182" t="s">
        <v>375</v>
      </c>
      <c r="C27" s="181">
        <v>29185</v>
      </c>
      <c r="D27" s="181">
        <v>5145</v>
      </c>
      <c r="G27" s="224"/>
      <c r="H27" s="182" t="s">
        <v>377</v>
      </c>
      <c r="I27" s="175">
        <f t="shared" si="0"/>
        <v>-2.5088279804943658E-2</v>
      </c>
      <c r="J27" s="175">
        <f t="shared" si="0"/>
        <v>6.5761804626266462E-2</v>
      </c>
      <c r="M27" s="45"/>
      <c r="N27" s="45"/>
    </row>
    <row r="28" spans="1:17" ht="15" customHeight="1" x14ac:dyDescent="0.25">
      <c r="A28" s="224"/>
      <c r="B28" s="182" t="s">
        <v>376</v>
      </c>
      <c r="C28" s="181">
        <v>29699</v>
      </c>
      <c r="D28" s="181">
        <v>5458</v>
      </c>
      <c r="G28" s="224"/>
      <c r="H28" s="182" t="s">
        <v>378</v>
      </c>
      <c r="I28" s="175">
        <f t="shared" si="0"/>
        <v>-1.0350877192982444E-2</v>
      </c>
      <c r="J28" s="175">
        <f t="shared" si="0"/>
        <v>-2.9182879377431803E-3</v>
      </c>
      <c r="M28" s="45"/>
      <c r="N28" s="45"/>
    </row>
    <row r="29" spans="1:17" ht="15" customHeight="1" x14ac:dyDescent="0.25">
      <c r="A29" s="224"/>
      <c r="B29" s="182" t="s">
        <v>377</v>
      </c>
      <c r="C29" s="181">
        <v>28989</v>
      </c>
      <c r="D29" s="181">
        <v>5575</v>
      </c>
      <c r="G29" s="224"/>
      <c r="H29" s="182" t="s">
        <v>379</v>
      </c>
      <c r="I29" s="175">
        <f t="shared" si="0"/>
        <v>4.4538450956115083E-2</v>
      </c>
      <c r="J29" s="175">
        <f t="shared" si="0"/>
        <v>0.11710474695959205</v>
      </c>
      <c r="M29" s="45"/>
      <c r="N29" s="45"/>
    </row>
    <row r="30" spans="1:17" ht="15" customHeight="1" x14ac:dyDescent="0.25">
      <c r="A30" s="224"/>
      <c r="B30" s="182" t="s">
        <v>378</v>
      </c>
      <c r="C30" s="181">
        <v>28205</v>
      </c>
      <c r="D30" s="181">
        <v>5125</v>
      </c>
      <c r="G30" s="224"/>
      <c r="H30" s="182" t="s">
        <v>380</v>
      </c>
      <c r="I30" s="175">
        <f t="shared" si="0"/>
        <v>3.8523771818087971E-2</v>
      </c>
      <c r="J30" s="175">
        <f t="shared" si="0"/>
        <v>7.6780758556891815E-2</v>
      </c>
      <c r="M30" s="45"/>
      <c r="N30" s="45"/>
    </row>
    <row r="31" spans="1:17" ht="15" x14ac:dyDescent="0.25">
      <c r="A31" s="224"/>
      <c r="B31" s="182" t="s">
        <v>379</v>
      </c>
      <c r="C31" s="181">
        <v>30371</v>
      </c>
      <c r="D31" s="181">
        <v>5695</v>
      </c>
      <c r="G31" s="225"/>
      <c r="H31" s="182" t="s">
        <v>381</v>
      </c>
      <c r="I31" s="175">
        <f t="shared" si="0"/>
        <v>4.5634593167189319E-2</v>
      </c>
      <c r="J31" s="175">
        <f t="shared" si="0"/>
        <v>4.9596835539327477E-2</v>
      </c>
      <c r="M31" s="45"/>
      <c r="N31" s="45"/>
    </row>
    <row r="32" spans="1:17" ht="15" x14ac:dyDescent="0.25">
      <c r="A32" s="224"/>
      <c r="B32" s="182" t="s">
        <v>380</v>
      </c>
      <c r="C32" s="181">
        <v>30166</v>
      </c>
      <c r="D32" s="181">
        <v>5820</v>
      </c>
      <c r="G32" s="223" t="s">
        <v>895</v>
      </c>
      <c r="H32" s="182" t="s">
        <v>369</v>
      </c>
      <c r="I32" s="175">
        <f t="shared" si="0"/>
        <v>9.6438746438746392E-2</v>
      </c>
      <c r="J32" s="175">
        <f t="shared" si="0"/>
        <v>0.13970149253731345</v>
      </c>
      <c r="M32" s="45"/>
      <c r="N32" s="45"/>
    </row>
    <row r="33" spans="1:14" ht="15" x14ac:dyDescent="0.25">
      <c r="A33" s="225"/>
      <c r="B33" s="182" t="s">
        <v>381</v>
      </c>
      <c r="C33" s="181">
        <v>38013</v>
      </c>
      <c r="D33" s="181">
        <v>6899</v>
      </c>
      <c r="G33" s="224"/>
      <c r="H33" s="182" t="s">
        <v>371</v>
      </c>
      <c r="I33" s="175">
        <f t="shared" si="0"/>
        <v>0.21458998935037266</v>
      </c>
      <c r="J33" s="175">
        <f t="shared" si="0"/>
        <v>0.33948793697685864</v>
      </c>
      <c r="M33" s="45"/>
      <c r="N33" s="45"/>
    </row>
    <row r="34" spans="1:14" ht="15" x14ac:dyDescent="0.25">
      <c r="A34" s="223">
        <v>2019</v>
      </c>
      <c r="B34" s="182" t="s">
        <v>369</v>
      </c>
      <c r="C34" s="181">
        <v>30788</v>
      </c>
      <c r="D34" s="181">
        <v>5727</v>
      </c>
      <c r="G34" s="224"/>
      <c r="H34" s="182" t="s">
        <v>372</v>
      </c>
      <c r="M34" s="45"/>
      <c r="N34" s="45"/>
    </row>
    <row r="35" spans="1:14" ht="12.75" x14ac:dyDescent="0.2">
      <c r="A35" s="224"/>
      <c r="B35" s="182" t="s">
        <v>371</v>
      </c>
      <c r="C35" s="181">
        <v>29653</v>
      </c>
      <c r="D35" s="181">
        <v>5441</v>
      </c>
      <c r="E35" s="178"/>
      <c r="G35" s="224"/>
      <c r="H35" s="182" t="s">
        <v>373</v>
      </c>
    </row>
    <row r="36" spans="1:14" ht="12.75" x14ac:dyDescent="0.2">
      <c r="A36" s="224"/>
      <c r="B36" s="182" t="s">
        <v>372</v>
      </c>
      <c r="C36" s="181"/>
      <c r="D36" s="181"/>
      <c r="G36" s="224"/>
      <c r="H36" s="182" t="s">
        <v>374</v>
      </c>
    </row>
    <row r="37" spans="1:14" ht="12.75" x14ac:dyDescent="0.2">
      <c r="A37" s="224"/>
      <c r="B37" s="182" t="s">
        <v>373</v>
      </c>
      <c r="C37" s="181"/>
      <c r="D37" s="181"/>
      <c r="G37" s="224"/>
      <c r="H37" s="182" t="s">
        <v>375</v>
      </c>
    </row>
    <row r="38" spans="1:14" ht="15" x14ac:dyDescent="0.25">
      <c r="A38" s="224"/>
      <c r="B38" s="182" t="s">
        <v>374</v>
      </c>
      <c r="C38" s="181"/>
      <c r="D38" s="181"/>
      <c r="E38" s="45"/>
      <c r="F38" s="45"/>
      <c r="G38" s="224"/>
      <c r="H38" s="182" t="s">
        <v>376</v>
      </c>
      <c r="I38" s="45"/>
    </row>
    <row r="39" spans="1:14" ht="15" x14ac:dyDescent="0.25">
      <c r="A39" s="224"/>
      <c r="B39" s="182" t="s">
        <v>375</v>
      </c>
      <c r="C39" s="181"/>
      <c r="D39" s="181"/>
      <c r="E39" s="45"/>
      <c r="F39" s="45"/>
      <c r="G39" s="224"/>
      <c r="H39" s="182" t="s">
        <v>377</v>
      </c>
      <c r="I39" s="45"/>
    </row>
    <row r="40" spans="1:14" ht="15" x14ac:dyDescent="0.25">
      <c r="A40" s="224"/>
      <c r="B40" s="182" t="s">
        <v>376</v>
      </c>
      <c r="C40" s="181"/>
      <c r="D40" s="181"/>
      <c r="E40" s="45"/>
      <c r="F40" s="45"/>
      <c r="G40" s="224"/>
      <c r="H40" s="182" t="s">
        <v>378</v>
      </c>
      <c r="I40" s="45"/>
    </row>
    <row r="41" spans="1:14" ht="15" x14ac:dyDescent="0.25">
      <c r="A41" s="224"/>
      <c r="B41" s="182" t="s">
        <v>377</v>
      </c>
      <c r="C41" s="181"/>
      <c r="D41" s="181"/>
      <c r="E41" s="45"/>
      <c r="F41" s="45"/>
      <c r="G41" s="224"/>
      <c r="H41" s="182" t="s">
        <v>379</v>
      </c>
      <c r="I41" s="45"/>
    </row>
    <row r="42" spans="1:14" ht="15" x14ac:dyDescent="0.25">
      <c r="A42" s="224"/>
      <c r="B42" s="182" t="s">
        <v>378</v>
      </c>
      <c r="C42" s="181"/>
      <c r="D42" s="181"/>
      <c r="E42" s="45"/>
      <c r="F42" s="45"/>
      <c r="G42" s="224"/>
      <c r="H42" s="182" t="s">
        <v>380</v>
      </c>
      <c r="I42" s="45"/>
    </row>
    <row r="43" spans="1:14" ht="15" x14ac:dyDescent="0.25">
      <c r="A43" s="224"/>
      <c r="B43" s="182" t="s">
        <v>379</v>
      </c>
      <c r="C43" s="181"/>
      <c r="D43" s="181"/>
      <c r="E43" s="45"/>
      <c r="F43" s="45"/>
      <c r="G43" s="225"/>
      <c r="H43" s="182" t="s">
        <v>381</v>
      </c>
      <c r="I43" s="45"/>
    </row>
    <row r="44" spans="1:14" ht="15" x14ac:dyDescent="0.25">
      <c r="A44" s="224"/>
      <c r="B44" s="182" t="s">
        <v>380</v>
      </c>
      <c r="C44" s="181"/>
      <c r="D44" s="181"/>
      <c r="E44" s="45"/>
      <c r="F44" s="45"/>
      <c r="G44" s="45"/>
      <c r="H44" s="45"/>
      <c r="I44" s="45"/>
    </row>
    <row r="45" spans="1:14" ht="15" x14ac:dyDescent="0.25">
      <c r="A45" s="225"/>
      <c r="B45" s="182" t="s">
        <v>381</v>
      </c>
      <c r="C45" s="181"/>
      <c r="D45" s="181"/>
      <c r="E45" s="45"/>
      <c r="F45" s="45"/>
      <c r="G45" s="45"/>
      <c r="H45" s="45"/>
      <c r="I45" s="45"/>
    </row>
    <row r="46" spans="1:14" ht="15" x14ac:dyDescent="0.25">
      <c r="A46" s="45"/>
      <c r="B46" s="45"/>
      <c r="C46" s="45"/>
      <c r="D46" s="45"/>
      <c r="E46" s="45"/>
      <c r="F46" s="45"/>
      <c r="G46" s="45"/>
      <c r="H46" s="45"/>
      <c r="I46" s="45"/>
    </row>
    <row r="47" spans="1:14" ht="15" x14ac:dyDescent="0.25">
      <c r="A47" s="45"/>
      <c r="B47" s="45"/>
      <c r="C47" s="45"/>
      <c r="D47" s="45"/>
      <c r="E47" s="45"/>
      <c r="F47" s="45"/>
      <c r="G47" s="45"/>
      <c r="H47" s="45"/>
      <c r="I47" s="45"/>
    </row>
    <row r="48" spans="1:14" ht="15" x14ac:dyDescent="0.25">
      <c r="A48" s="45"/>
      <c r="B48" s="45"/>
      <c r="C48" s="45"/>
      <c r="D48" s="45"/>
      <c r="E48" s="45"/>
      <c r="F48" s="45"/>
      <c r="G48" s="45"/>
      <c r="H48" s="45"/>
      <c r="I48" s="45"/>
    </row>
    <row r="49" spans="1:9" ht="15" x14ac:dyDescent="0.25">
      <c r="A49" s="45"/>
      <c r="B49" s="45"/>
      <c r="C49" s="45"/>
      <c r="D49" s="45"/>
      <c r="E49" s="45"/>
      <c r="F49" s="45"/>
      <c r="G49" s="45"/>
      <c r="H49" s="45"/>
      <c r="I49" s="45"/>
    </row>
    <row r="50" spans="1:9" ht="15" x14ac:dyDescent="0.25">
      <c r="A50" s="45"/>
      <c r="B50" s="45"/>
      <c r="C50" s="45"/>
      <c r="D50" s="45"/>
      <c r="E50" s="45"/>
      <c r="F50" s="45"/>
      <c r="G50" s="45"/>
      <c r="H50" s="45"/>
      <c r="I50" s="45"/>
    </row>
    <row r="51" spans="1:9" ht="15" x14ac:dyDescent="0.25">
      <c r="A51" s="45"/>
      <c r="B51" s="45"/>
      <c r="C51" s="45"/>
      <c r="D51" s="45"/>
      <c r="E51" s="45"/>
      <c r="F51" s="45"/>
      <c r="G51" s="45"/>
      <c r="H51" s="45"/>
      <c r="I51" s="45"/>
    </row>
    <row r="52" spans="1:9" ht="15" x14ac:dyDescent="0.25">
      <c r="A52" s="45"/>
      <c r="B52" s="45"/>
      <c r="C52" s="45"/>
      <c r="D52" s="45"/>
      <c r="E52" s="45"/>
      <c r="F52" s="45"/>
      <c r="G52" s="45"/>
      <c r="H52" s="45"/>
      <c r="I52" s="45"/>
    </row>
    <row r="53" spans="1:9" ht="15" x14ac:dyDescent="0.25">
      <c r="A53" s="45"/>
      <c r="B53" s="45"/>
      <c r="C53" s="45"/>
      <c r="D53" s="45"/>
      <c r="E53" s="45"/>
      <c r="F53" s="45"/>
      <c r="G53" s="45"/>
      <c r="H53" s="45"/>
      <c r="I53" s="45"/>
    </row>
    <row r="54" spans="1:9" ht="15" x14ac:dyDescent="0.25">
      <c r="A54" s="45"/>
      <c r="B54" s="45"/>
      <c r="C54" s="45"/>
      <c r="D54" s="45"/>
      <c r="E54" s="45"/>
      <c r="F54" s="45"/>
      <c r="G54" s="45"/>
      <c r="H54" s="45"/>
      <c r="I54" s="45"/>
    </row>
    <row r="55" spans="1:9" ht="15" x14ac:dyDescent="0.25">
      <c r="A55" s="45"/>
      <c r="B55" s="45"/>
      <c r="C55" s="45"/>
      <c r="D55" s="45"/>
      <c r="E55" s="45"/>
      <c r="F55" s="45"/>
      <c r="G55" s="45"/>
      <c r="H55" s="45"/>
      <c r="I55" s="45"/>
    </row>
    <row r="56" spans="1:9" ht="15" x14ac:dyDescent="0.25">
      <c r="A56" s="45"/>
      <c r="B56" s="45"/>
      <c r="C56" s="45"/>
      <c r="D56" s="45"/>
      <c r="E56" s="45"/>
      <c r="F56" s="45"/>
      <c r="G56" s="45"/>
      <c r="H56" s="45"/>
      <c r="I56" s="45"/>
    </row>
    <row r="57" spans="1:9" ht="15" x14ac:dyDescent="0.25">
      <c r="A57" s="45"/>
      <c r="B57" s="45"/>
      <c r="C57" s="45"/>
      <c r="D57" s="45"/>
      <c r="E57" s="45"/>
      <c r="F57" s="45"/>
      <c r="G57" s="45"/>
      <c r="H57" s="45"/>
      <c r="I57" s="45"/>
    </row>
    <row r="58" spans="1:9" ht="15" x14ac:dyDescent="0.25">
      <c r="A58" s="45"/>
      <c r="B58" s="45"/>
      <c r="C58" s="45"/>
      <c r="D58" s="45"/>
      <c r="E58" s="45"/>
      <c r="F58" s="45"/>
      <c r="G58" s="45"/>
      <c r="H58" s="45"/>
      <c r="I58" s="45"/>
    </row>
    <row r="59" spans="1:9" ht="15" x14ac:dyDescent="0.25">
      <c r="A59" s="45"/>
      <c r="B59" s="45"/>
      <c r="C59" s="45"/>
      <c r="D59" s="45"/>
      <c r="E59" s="45"/>
      <c r="F59" s="45"/>
      <c r="G59" s="45"/>
      <c r="H59" s="45"/>
      <c r="I59" s="45"/>
    </row>
    <row r="60" spans="1:9" ht="15" x14ac:dyDescent="0.25">
      <c r="A60" s="45"/>
      <c r="B60" s="45"/>
      <c r="C60" s="45"/>
      <c r="D60" s="45"/>
      <c r="E60" s="45"/>
      <c r="F60" s="45"/>
      <c r="G60" s="45"/>
      <c r="H60" s="45"/>
      <c r="I60" s="45"/>
    </row>
    <row r="61" spans="1:9" ht="15" x14ac:dyDescent="0.25">
      <c r="A61" s="45"/>
      <c r="B61" s="45"/>
      <c r="C61" s="45"/>
      <c r="D61" s="45"/>
      <c r="E61" s="45"/>
      <c r="F61" s="45"/>
      <c r="G61" s="45"/>
      <c r="H61" s="45"/>
      <c r="I61" s="45"/>
    </row>
    <row r="62" spans="1:9" ht="15" x14ac:dyDescent="0.25">
      <c r="A62" s="45"/>
    </row>
    <row r="63" spans="1:9" ht="15" x14ac:dyDescent="0.25">
      <c r="A63" s="45"/>
    </row>
  </sheetData>
  <mergeCells count="6">
    <mergeCell ref="A10:A21"/>
    <mergeCell ref="G20:G31"/>
    <mergeCell ref="L21:Q23"/>
    <mergeCell ref="A22:A33"/>
    <mergeCell ref="G32:G43"/>
    <mergeCell ref="A34:A45"/>
  </mergeCells>
  <pageMargins left="0.7" right="0.7" top="0.75" bottom="0.75" header="0.3" footer="0.3"/>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dimension ref="A1:K38"/>
  <sheetViews>
    <sheetView workbookViewId="0">
      <selection activeCell="A2" sqref="A2"/>
    </sheetView>
  </sheetViews>
  <sheetFormatPr baseColWidth="10" defaultRowHeight="15" x14ac:dyDescent="0.25"/>
  <cols>
    <col min="1" max="16384" width="11.42578125" style="45"/>
  </cols>
  <sheetData>
    <row r="1" spans="1:2" x14ac:dyDescent="0.25">
      <c r="A1" s="45" t="s">
        <v>518</v>
      </c>
    </row>
    <row r="2" spans="1:2" x14ac:dyDescent="0.25">
      <c r="A2" s="29" t="s">
        <v>486</v>
      </c>
    </row>
    <row r="3" spans="1:2" x14ac:dyDescent="0.25">
      <c r="A3" s="45" t="s">
        <v>487</v>
      </c>
    </row>
    <row r="5" spans="1:2" x14ac:dyDescent="0.25">
      <c r="A5" s="46" t="s">
        <v>391</v>
      </c>
      <c r="B5" s="47" t="s">
        <v>488</v>
      </c>
    </row>
    <row r="6" spans="1:2" x14ac:dyDescent="0.25">
      <c r="A6" s="46" t="s">
        <v>47</v>
      </c>
      <c r="B6" s="48">
        <v>348932</v>
      </c>
    </row>
    <row r="7" spans="1:2" x14ac:dyDescent="0.25">
      <c r="A7" s="46" t="s">
        <v>44</v>
      </c>
      <c r="B7" s="48">
        <v>376062</v>
      </c>
    </row>
    <row r="8" spans="1:2" x14ac:dyDescent="0.25">
      <c r="A8" s="46" t="s">
        <v>45</v>
      </c>
      <c r="B8" s="48">
        <v>518589</v>
      </c>
    </row>
    <row r="9" spans="1:2" x14ac:dyDescent="0.25">
      <c r="A9" s="46" t="s">
        <v>62</v>
      </c>
      <c r="B9" s="48">
        <v>538409</v>
      </c>
    </row>
    <row r="10" spans="1:2" x14ac:dyDescent="0.25">
      <c r="A10" s="46" t="s">
        <v>53</v>
      </c>
      <c r="B10" s="48">
        <v>538595</v>
      </c>
    </row>
    <row r="11" spans="1:2" x14ac:dyDescent="0.25">
      <c r="A11" s="46" t="s">
        <v>59</v>
      </c>
      <c r="B11" s="48">
        <v>541844</v>
      </c>
    </row>
    <row r="12" spans="1:2" x14ac:dyDescent="0.25">
      <c r="A12" s="46" t="s">
        <v>50</v>
      </c>
      <c r="B12" s="48">
        <v>621726</v>
      </c>
    </row>
    <row r="13" spans="1:2" x14ac:dyDescent="0.25">
      <c r="A13" s="46" t="s">
        <v>74</v>
      </c>
      <c r="B13" s="48">
        <v>624019</v>
      </c>
    </row>
    <row r="14" spans="1:2" x14ac:dyDescent="0.25">
      <c r="A14" s="46" t="s">
        <v>54</v>
      </c>
      <c r="B14" s="48">
        <v>655881</v>
      </c>
    </row>
    <row r="15" spans="1:2" x14ac:dyDescent="0.25">
      <c r="A15" s="46" t="s">
        <v>46</v>
      </c>
      <c r="B15" s="48">
        <v>680940</v>
      </c>
    </row>
    <row r="16" spans="1:2" x14ac:dyDescent="0.25">
      <c r="A16" s="46" t="s">
        <v>49</v>
      </c>
      <c r="B16" s="48">
        <v>686301</v>
      </c>
    </row>
    <row r="17" spans="1:2" x14ac:dyDescent="0.25">
      <c r="A17" s="46" t="s">
        <v>60</v>
      </c>
      <c r="B17" s="48">
        <v>827425</v>
      </c>
    </row>
    <row r="18" spans="1:2" x14ac:dyDescent="0.25">
      <c r="A18" s="46" t="s">
        <v>51</v>
      </c>
      <c r="B18" s="48">
        <v>905562</v>
      </c>
    </row>
    <row r="19" spans="1:2" x14ac:dyDescent="0.25">
      <c r="A19" s="46" t="s">
        <v>65</v>
      </c>
      <c r="B19" s="48">
        <v>988761</v>
      </c>
    </row>
    <row r="20" spans="1:2" x14ac:dyDescent="0.25">
      <c r="A20" s="46" t="s">
        <v>73</v>
      </c>
      <c r="B20" s="48">
        <v>1052625</v>
      </c>
    </row>
    <row r="21" spans="1:2" x14ac:dyDescent="0.25">
      <c r="A21" s="46" t="s">
        <v>72</v>
      </c>
      <c r="B21" s="48">
        <v>1223990</v>
      </c>
    </row>
    <row r="22" spans="1:2" x14ac:dyDescent="0.25">
      <c r="A22" s="46" t="s">
        <v>392</v>
      </c>
      <c r="B22" s="48">
        <v>1447699</v>
      </c>
    </row>
    <row r="23" spans="1:2" x14ac:dyDescent="0.25">
      <c r="A23" s="46" t="s">
        <v>355</v>
      </c>
      <c r="B23" s="48">
        <v>1682244</v>
      </c>
    </row>
    <row r="24" spans="1:2" x14ac:dyDescent="0.25">
      <c r="A24" s="46" t="s">
        <v>66</v>
      </c>
      <c r="B24" s="48">
        <v>1732845</v>
      </c>
    </row>
    <row r="25" spans="1:2" x14ac:dyDescent="0.25">
      <c r="A25" s="46" t="s">
        <v>55</v>
      </c>
      <c r="B25" s="48">
        <v>1894485</v>
      </c>
    </row>
    <row r="26" spans="1:2" x14ac:dyDescent="0.25">
      <c r="A26" s="46" t="s">
        <v>68</v>
      </c>
      <c r="B26" s="48">
        <v>1965136</v>
      </c>
    </row>
    <row r="27" spans="1:2" x14ac:dyDescent="0.25">
      <c r="A27" s="46" t="s">
        <v>393</v>
      </c>
      <c r="B27" s="48">
        <v>2078566</v>
      </c>
    </row>
    <row r="28" spans="1:2" x14ac:dyDescent="0.25">
      <c r="A28" s="46" t="s">
        <v>57</v>
      </c>
      <c r="B28" s="48">
        <v>2468867</v>
      </c>
    </row>
    <row r="29" spans="1:2" x14ac:dyDescent="0.25">
      <c r="A29" s="46" t="s">
        <v>56</v>
      </c>
      <c r="B29" s="48">
        <v>2688021</v>
      </c>
    </row>
    <row r="30" spans="1:2" x14ac:dyDescent="0.25">
      <c r="A30" s="46" t="s">
        <v>52</v>
      </c>
      <c r="B30" s="48">
        <v>2989691</v>
      </c>
    </row>
    <row r="31" spans="1:2" x14ac:dyDescent="0.25">
      <c r="A31" s="46" t="s">
        <v>67</v>
      </c>
      <c r="B31" s="48">
        <v>3314743</v>
      </c>
    </row>
    <row r="32" spans="1:2" x14ac:dyDescent="0.25">
      <c r="A32" s="46" t="s">
        <v>70</v>
      </c>
      <c r="B32" s="48">
        <v>3706153</v>
      </c>
    </row>
    <row r="33" spans="1:11" x14ac:dyDescent="0.25">
      <c r="A33" s="46" t="s">
        <v>69</v>
      </c>
      <c r="B33" s="48">
        <v>3974261</v>
      </c>
    </row>
    <row r="34" spans="1:11" x14ac:dyDescent="0.25">
      <c r="A34" s="46" t="s">
        <v>64</v>
      </c>
      <c r="B34" s="48">
        <v>4473810</v>
      </c>
    </row>
    <row r="35" spans="1:11" x14ac:dyDescent="0.25">
      <c r="A35" s="46" t="s">
        <v>42</v>
      </c>
      <c r="B35" s="48">
        <v>6101369</v>
      </c>
    </row>
    <row r="36" spans="1:11" x14ac:dyDescent="0.25">
      <c r="A36" s="46" t="s">
        <v>63</v>
      </c>
      <c r="B36" s="48">
        <v>6558337</v>
      </c>
      <c r="K36" s="45" t="s">
        <v>487</v>
      </c>
    </row>
    <row r="37" spans="1:11" x14ac:dyDescent="0.25">
      <c r="A37" s="46" t="s">
        <v>58</v>
      </c>
      <c r="B37" s="48">
        <v>7305134</v>
      </c>
    </row>
    <row r="38" spans="1:11" x14ac:dyDescent="0.25">
      <c r="A38" s="46"/>
      <c r="B38" s="48"/>
      <c r="E38" s="46"/>
      <c r="F38" s="48"/>
    </row>
  </sheetData>
  <pageMargins left="0.7" right="0.7" top="0.75" bottom="0.75" header="0.3" footer="0.3"/>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7"/>
  <dimension ref="A1:C30"/>
  <sheetViews>
    <sheetView workbookViewId="0">
      <selection activeCell="A2" sqref="A2"/>
    </sheetView>
  </sheetViews>
  <sheetFormatPr baseColWidth="10" defaultRowHeight="15" x14ac:dyDescent="0.25"/>
  <cols>
    <col min="1" max="16384" width="11.42578125" style="45"/>
  </cols>
  <sheetData>
    <row r="1" spans="1:3" x14ac:dyDescent="0.25">
      <c r="A1" s="45" t="s">
        <v>519</v>
      </c>
    </row>
    <row r="2" spans="1:3" x14ac:dyDescent="0.25">
      <c r="A2" s="29" t="s">
        <v>486</v>
      </c>
    </row>
    <row r="3" spans="1:3" x14ac:dyDescent="0.25">
      <c r="A3" s="45" t="s">
        <v>487</v>
      </c>
    </row>
    <row r="5" spans="1:3" x14ac:dyDescent="0.25">
      <c r="A5" s="49" t="s">
        <v>95</v>
      </c>
      <c r="B5" s="45" t="s">
        <v>489</v>
      </c>
      <c r="C5" s="49" t="s">
        <v>490</v>
      </c>
    </row>
    <row r="6" spans="1:3" x14ac:dyDescent="0.25">
      <c r="A6" s="45">
        <v>1997</v>
      </c>
      <c r="B6" s="48">
        <v>3468195</v>
      </c>
      <c r="C6" s="48">
        <v>4021.1935594953616</v>
      </c>
    </row>
    <row r="7" spans="1:3" x14ac:dyDescent="0.25">
      <c r="A7" s="45">
        <v>1998</v>
      </c>
      <c r="B7" s="48">
        <v>3921496</v>
      </c>
      <c r="C7" s="48">
        <v>4233.5510477280332</v>
      </c>
    </row>
    <row r="8" spans="1:3" x14ac:dyDescent="0.25">
      <c r="A8" s="45">
        <v>1999</v>
      </c>
      <c r="B8" s="48">
        <v>4108940</v>
      </c>
      <c r="C8" s="48">
        <v>4166.7706092862845</v>
      </c>
    </row>
    <row r="9" spans="1:3" x14ac:dyDescent="0.25">
      <c r="A9" s="45">
        <v>2000</v>
      </c>
      <c r="B9" s="48">
        <v>4180531</v>
      </c>
      <c r="C9" s="48">
        <v>4042.2262295557503</v>
      </c>
    </row>
    <row r="10" spans="1:3" x14ac:dyDescent="0.25">
      <c r="A10" s="45">
        <v>2001</v>
      </c>
      <c r="B10" s="48">
        <v>4077289</v>
      </c>
      <c r="C10" s="48">
        <v>4030.0447849856137</v>
      </c>
    </row>
    <row r="11" spans="1:3" x14ac:dyDescent="0.25">
      <c r="A11" s="45">
        <v>2002</v>
      </c>
      <c r="B11" s="48">
        <v>3955168</v>
      </c>
      <c r="C11" s="48">
        <v>3841.1212684193606</v>
      </c>
    </row>
    <row r="12" spans="1:3" x14ac:dyDescent="0.25">
      <c r="A12" s="45">
        <v>2003</v>
      </c>
      <c r="B12" s="48">
        <v>3792837</v>
      </c>
      <c r="C12" s="48">
        <v>3642.4721088735896</v>
      </c>
    </row>
    <row r="13" spans="1:3" x14ac:dyDescent="0.25">
      <c r="A13" s="45">
        <v>2004</v>
      </c>
      <c r="B13" s="48">
        <v>3814886</v>
      </c>
      <c r="C13" s="48">
        <v>3589.1466231377512</v>
      </c>
    </row>
    <row r="14" spans="1:3" x14ac:dyDescent="0.25">
      <c r="A14" s="45">
        <v>2005</v>
      </c>
      <c r="B14" s="48">
        <v>3744629</v>
      </c>
      <c r="C14" s="48">
        <v>3417.4242935862871</v>
      </c>
    </row>
    <row r="15" spans="1:3" x14ac:dyDescent="0.25">
      <c r="A15" s="45">
        <v>2006</v>
      </c>
      <c r="B15" s="48">
        <v>4039393</v>
      </c>
      <c r="C15" s="48">
        <v>3521.2636959821052</v>
      </c>
    </row>
    <row r="16" spans="1:3" x14ac:dyDescent="0.25">
      <c r="A16" s="45">
        <v>2007</v>
      </c>
      <c r="B16" s="48">
        <v>4463731</v>
      </c>
      <c r="C16" s="48">
        <v>3737.2599812790841</v>
      </c>
    </row>
    <row r="17" spans="1:3" x14ac:dyDescent="0.25">
      <c r="A17" s="45">
        <v>2008</v>
      </c>
      <c r="B17" s="48">
        <v>4632201</v>
      </c>
      <c r="C17" s="48">
        <v>3845.4586207755337</v>
      </c>
    </row>
    <row r="18" spans="1:3" x14ac:dyDescent="0.25">
      <c r="A18" s="45">
        <v>2009</v>
      </c>
      <c r="B18" s="48">
        <v>5046701</v>
      </c>
      <c r="C18" s="48">
        <v>4177.666907556918</v>
      </c>
    </row>
    <row r="19" spans="1:3" x14ac:dyDescent="0.25">
      <c r="A19" s="45">
        <v>2010</v>
      </c>
      <c r="B19" s="48">
        <v>5146677</v>
      </c>
      <c r="C19" s="48">
        <v>4073.3913368321159</v>
      </c>
    </row>
    <row r="20" spans="1:3" x14ac:dyDescent="0.25">
      <c r="A20" s="45">
        <v>2011</v>
      </c>
      <c r="B20" s="48">
        <v>5291816</v>
      </c>
      <c r="C20" s="48">
        <v>4044.858830129896</v>
      </c>
    </row>
    <row r="21" spans="1:3" x14ac:dyDescent="0.25">
      <c r="A21" s="45">
        <v>2012</v>
      </c>
      <c r="B21" s="48">
        <v>5457193</v>
      </c>
      <c r="C21" s="48">
        <v>4043.3925063923652</v>
      </c>
    </row>
    <row r="22" spans="1:3" x14ac:dyDescent="0.25">
      <c r="A22" s="45">
        <v>2013</v>
      </c>
      <c r="B22" s="48">
        <v>5333950</v>
      </c>
      <c r="C22" s="48">
        <v>3817.4683377610845</v>
      </c>
    </row>
    <row r="23" spans="1:3" x14ac:dyDescent="0.25">
      <c r="A23" s="45">
        <v>2014</v>
      </c>
      <c r="B23" s="48">
        <v>5273118</v>
      </c>
      <c r="C23" s="48">
        <v>3603.4810775349547</v>
      </c>
    </row>
    <row r="24" spans="1:3" x14ac:dyDescent="0.25">
      <c r="A24" s="45">
        <v>2015</v>
      </c>
      <c r="B24" s="48">
        <v>5535687</v>
      </c>
      <c r="C24" s="48">
        <v>3605.7117547247849</v>
      </c>
    </row>
    <row r="25" spans="1:3" x14ac:dyDescent="0.25">
      <c r="A25" s="45">
        <v>2016</v>
      </c>
      <c r="B25" s="48">
        <v>5711754</v>
      </c>
      <c r="C25" s="48">
        <v>3516.5767064781799</v>
      </c>
    </row>
    <row r="26" spans="1:3" x14ac:dyDescent="0.25">
      <c r="A26" s="45">
        <v>2017</v>
      </c>
      <c r="B26" s="48">
        <v>6080996</v>
      </c>
      <c r="C26" s="48">
        <v>3539.8505589486504</v>
      </c>
    </row>
    <row r="27" spans="1:3" x14ac:dyDescent="0.25">
      <c r="A27" s="45">
        <v>2018</v>
      </c>
      <c r="B27" s="48">
        <v>6101369</v>
      </c>
      <c r="C27" s="48">
        <v>3464.7183418512209</v>
      </c>
    </row>
    <row r="29" spans="1:3" x14ac:dyDescent="0.25">
      <c r="B29" s="45" t="s">
        <v>491</v>
      </c>
      <c r="C29" s="45" t="s">
        <v>492</v>
      </c>
    </row>
    <row r="30" spans="1:3" x14ac:dyDescent="0.25">
      <c r="B30" s="45">
        <f>_xlfn.RANK.EQ(B27,B6:B27,0)</f>
        <v>1</v>
      </c>
      <c r="C30" s="45">
        <f>_xlfn.RANK.EQ(C27,C6:C27,1)</f>
        <v>2</v>
      </c>
    </row>
  </sheetData>
  <pageMargins left="0.7" right="0.7" top="0.75" bottom="0.75" header="0.3" footer="0.3"/>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dimension ref="A1:C30"/>
  <sheetViews>
    <sheetView workbookViewId="0">
      <selection sqref="A1:A2"/>
    </sheetView>
  </sheetViews>
  <sheetFormatPr baseColWidth="10" defaultRowHeight="15" x14ac:dyDescent="0.25"/>
  <cols>
    <col min="1" max="16384" width="11.42578125" style="45"/>
  </cols>
  <sheetData>
    <row r="1" spans="1:3" x14ac:dyDescent="0.25">
      <c r="A1" s="45" t="s">
        <v>520</v>
      </c>
    </row>
    <row r="2" spans="1:3" x14ac:dyDescent="0.25">
      <c r="A2" s="29" t="s">
        <v>486</v>
      </c>
    </row>
    <row r="3" spans="1:3" x14ac:dyDescent="0.25">
      <c r="A3" s="45" t="s">
        <v>487</v>
      </c>
    </row>
    <row r="5" spans="1:3" x14ac:dyDescent="0.25">
      <c r="A5" s="49" t="s">
        <v>95</v>
      </c>
      <c r="B5" s="45" t="s">
        <v>489</v>
      </c>
      <c r="C5" s="49" t="s">
        <v>490</v>
      </c>
    </row>
    <row r="6" spans="1:3" x14ac:dyDescent="0.25">
      <c r="A6" s="45">
        <v>1998</v>
      </c>
      <c r="B6" s="48">
        <v>172683</v>
      </c>
      <c r="C6" s="48">
        <v>194.7288356730534</v>
      </c>
    </row>
    <row r="7" spans="1:3" x14ac:dyDescent="0.25">
      <c r="A7" s="45">
        <v>1999</v>
      </c>
      <c r="B7" s="48">
        <v>201576</v>
      </c>
      <c r="C7" s="48">
        <v>212.9230977239022</v>
      </c>
    </row>
    <row r="8" spans="1:3" x14ac:dyDescent="0.25">
      <c r="A8" s="45">
        <v>2000</v>
      </c>
      <c r="B8" s="48">
        <v>204653</v>
      </c>
      <c r="C8" s="48">
        <v>204.43445956272745</v>
      </c>
    </row>
    <row r="9" spans="1:3" x14ac:dyDescent="0.25">
      <c r="A9" s="45">
        <v>2001</v>
      </c>
      <c r="B9" s="48">
        <v>182627</v>
      </c>
      <c r="C9" s="48">
        <v>177.95514361468372</v>
      </c>
    </row>
    <row r="10" spans="1:3" x14ac:dyDescent="0.25">
      <c r="A10" s="45">
        <v>2002</v>
      </c>
      <c r="B10" s="48">
        <v>158645</v>
      </c>
      <c r="C10" s="48">
        <v>155.85488583380325</v>
      </c>
    </row>
    <row r="11" spans="1:3" x14ac:dyDescent="0.25">
      <c r="A11" s="45">
        <v>2003</v>
      </c>
      <c r="B11" s="48">
        <v>157748</v>
      </c>
      <c r="C11" s="48">
        <v>152.52729572202648</v>
      </c>
    </row>
    <row r="12" spans="1:3" x14ac:dyDescent="0.25">
      <c r="A12" s="45">
        <v>2004</v>
      </c>
      <c r="B12" s="48">
        <v>176303</v>
      </c>
      <c r="C12" s="48">
        <v>166.88043026589668</v>
      </c>
    </row>
    <row r="13" spans="1:3" x14ac:dyDescent="0.25">
      <c r="A13" s="45">
        <v>2005</v>
      </c>
      <c r="B13" s="48">
        <v>158218</v>
      </c>
      <c r="C13" s="48">
        <v>147.2947673482231</v>
      </c>
    </row>
    <row r="14" spans="1:3" x14ac:dyDescent="0.25">
      <c r="A14" s="45">
        <v>2006</v>
      </c>
      <c r="B14" s="48">
        <v>162359</v>
      </c>
      <c r="C14" s="48">
        <v>145.06584561060535</v>
      </c>
    </row>
    <row r="15" spans="1:3" x14ac:dyDescent="0.25">
      <c r="A15" s="45">
        <v>2007</v>
      </c>
      <c r="B15" s="48">
        <v>170985</v>
      </c>
      <c r="C15" s="48">
        <v>145.73645128736635</v>
      </c>
    </row>
    <row r="16" spans="1:3" x14ac:dyDescent="0.25">
      <c r="A16" s="45">
        <v>2008</v>
      </c>
      <c r="B16" s="48">
        <v>150597</v>
      </c>
      <c r="C16" s="48">
        <v>124.04871438985514</v>
      </c>
    </row>
    <row r="17" spans="1:3" x14ac:dyDescent="0.25">
      <c r="A17" s="45">
        <v>2009</v>
      </c>
      <c r="B17" s="48">
        <v>182135</v>
      </c>
      <c r="C17" s="48">
        <v>151.93046408715344</v>
      </c>
    </row>
    <row r="18" spans="1:3" x14ac:dyDescent="0.25">
      <c r="A18" s="45">
        <v>2010</v>
      </c>
      <c r="B18" s="48">
        <v>210305</v>
      </c>
      <c r="C18" s="48">
        <v>171.51261888567564</v>
      </c>
    </row>
    <row r="19" spans="1:3" x14ac:dyDescent="0.25">
      <c r="A19" s="45">
        <v>2011</v>
      </c>
      <c r="B19" s="48">
        <v>217259</v>
      </c>
      <c r="C19" s="48">
        <v>169.43562531828792</v>
      </c>
    </row>
    <row r="20" spans="1:3" x14ac:dyDescent="0.25">
      <c r="A20" s="45">
        <v>2012</v>
      </c>
      <c r="B20" s="48">
        <v>210243</v>
      </c>
      <c r="C20" s="48">
        <v>158.40306313881317</v>
      </c>
    </row>
    <row r="21" spans="1:3" x14ac:dyDescent="0.25">
      <c r="A21" s="45">
        <v>2013</v>
      </c>
      <c r="B21" s="48">
        <v>186879</v>
      </c>
      <c r="C21" s="48">
        <v>136.54567122040538</v>
      </c>
    </row>
    <row r="22" spans="1:3" x14ac:dyDescent="0.25">
      <c r="A22" s="45">
        <v>2014</v>
      </c>
      <c r="B22" s="48">
        <v>182400</v>
      </c>
      <c r="C22" s="48">
        <v>129.05572108115297</v>
      </c>
    </row>
    <row r="23" spans="1:3" x14ac:dyDescent="0.25">
      <c r="A23" s="45">
        <v>2015</v>
      </c>
      <c r="B23" s="48">
        <v>205616</v>
      </c>
      <c r="C23" s="48">
        <v>137.6384393711698</v>
      </c>
    </row>
    <row r="24" spans="1:3" x14ac:dyDescent="0.25">
      <c r="A24" s="45">
        <v>2016</v>
      </c>
      <c r="B24" s="48">
        <v>203415</v>
      </c>
      <c r="C24" s="48">
        <v>130.46540131828326</v>
      </c>
    </row>
    <row r="25" spans="1:3" x14ac:dyDescent="0.25">
      <c r="A25" s="45">
        <v>2017</v>
      </c>
      <c r="B25" s="48">
        <v>233285</v>
      </c>
      <c r="C25" s="48">
        <v>140.3947675664225</v>
      </c>
    </row>
    <row r="26" spans="1:3" x14ac:dyDescent="0.25">
      <c r="A26" s="45">
        <v>2018</v>
      </c>
      <c r="B26" s="48">
        <v>220469</v>
      </c>
      <c r="C26" s="48">
        <v>126.42991987631636</v>
      </c>
    </row>
    <row r="27" spans="1:3" x14ac:dyDescent="0.25">
      <c r="A27" s="45">
        <v>2019</v>
      </c>
      <c r="B27" s="48">
        <v>229565</v>
      </c>
      <c r="C27" s="48">
        <v>127.80990833697075</v>
      </c>
    </row>
    <row r="29" spans="1:3" x14ac:dyDescent="0.25">
      <c r="B29" s="45" t="s">
        <v>491</v>
      </c>
      <c r="C29" s="45" t="s">
        <v>492</v>
      </c>
    </row>
    <row r="30" spans="1:3" x14ac:dyDescent="0.25">
      <c r="B30" s="45">
        <f>_xlfn.RANK.EQ(B27,B6:B27,0)</f>
        <v>2</v>
      </c>
      <c r="C30" s="45">
        <f>_xlfn.RANK.EQ(C27,C6:C27,1)</f>
        <v>3</v>
      </c>
    </row>
  </sheetData>
  <pageMargins left="0.7" right="0.7" top="0.75" bottom="0.75" header="0.3" footer="0.3"/>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9"/>
  <dimension ref="A1:B39"/>
  <sheetViews>
    <sheetView workbookViewId="0">
      <selection activeCell="A2" sqref="A2"/>
    </sheetView>
  </sheetViews>
  <sheetFormatPr baseColWidth="10" defaultRowHeight="15" x14ac:dyDescent="0.25"/>
  <cols>
    <col min="1" max="1" width="17.42578125" style="45" customWidth="1"/>
    <col min="2" max="16384" width="11.42578125" style="45"/>
  </cols>
  <sheetData>
    <row r="1" spans="1:2" x14ac:dyDescent="0.25">
      <c r="A1" s="45" t="s">
        <v>521</v>
      </c>
    </row>
    <row r="2" spans="1:2" x14ac:dyDescent="0.25">
      <c r="A2" s="45" t="s">
        <v>493</v>
      </c>
    </row>
    <row r="3" spans="1:2" x14ac:dyDescent="0.25">
      <c r="A3" s="29" t="s">
        <v>486</v>
      </c>
    </row>
    <row r="4" spans="1:2" x14ac:dyDescent="0.25">
      <c r="A4" s="45" t="s">
        <v>487</v>
      </c>
    </row>
    <row r="6" spans="1:2" x14ac:dyDescent="0.25">
      <c r="A6" s="46" t="s">
        <v>391</v>
      </c>
      <c r="B6" s="45" t="s">
        <v>494</v>
      </c>
    </row>
    <row r="7" spans="1:2" x14ac:dyDescent="0.25">
      <c r="A7" s="46" t="s">
        <v>63</v>
      </c>
      <c r="B7" s="48">
        <v>84.560974840600295</v>
      </c>
    </row>
    <row r="8" spans="1:2" x14ac:dyDescent="0.25">
      <c r="A8" s="46" t="s">
        <v>72</v>
      </c>
      <c r="B8" s="48">
        <v>89.355935458247316</v>
      </c>
    </row>
    <row r="9" spans="1:2" x14ac:dyDescent="0.25">
      <c r="A9" s="46" t="s">
        <v>65</v>
      </c>
      <c r="B9" s="48">
        <v>105.0358118585247</v>
      </c>
    </row>
    <row r="10" spans="1:2" x14ac:dyDescent="0.25">
      <c r="A10" s="46" t="s">
        <v>45</v>
      </c>
      <c r="B10" s="48">
        <v>108.66707089384234</v>
      </c>
    </row>
    <row r="11" spans="1:2" x14ac:dyDescent="0.25">
      <c r="A11" s="46" t="s">
        <v>50</v>
      </c>
      <c r="B11" s="48">
        <v>109.74673106372954</v>
      </c>
    </row>
    <row r="12" spans="1:2" x14ac:dyDescent="0.25">
      <c r="A12" s="46" t="s">
        <v>64</v>
      </c>
      <c r="B12" s="48">
        <v>111.28936332443767</v>
      </c>
    </row>
    <row r="13" spans="1:2" x14ac:dyDescent="0.25">
      <c r="A13" s="46" t="s">
        <v>393</v>
      </c>
      <c r="B13" s="48">
        <v>116.34563930740913</v>
      </c>
    </row>
    <row r="14" spans="1:2" x14ac:dyDescent="0.25">
      <c r="A14" s="46" t="s">
        <v>355</v>
      </c>
      <c r="B14" s="48">
        <v>116.45024837267297</v>
      </c>
    </row>
    <row r="15" spans="1:2" x14ac:dyDescent="0.25">
      <c r="A15" s="46" t="s">
        <v>47</v>
      </c>
      <c r="B15" s="48">
        <v>117.75853265779035</v>
      </c>
    </row>
    <row r="16" spans="1:2" x14ac:dyDescent="0.25">
      <c r="A16" s="46" t="s">
        <v>55</v>
      </c>
      <c r="B16" s="48">
        <v>118.01676760206</v>
      </c>
    </row>
    <row r="17" spans="1:2" x14ac:dyDescent="0.25">
      <c r="A17" s="46" t="s">
        <v>54</v>
      </c>
      <c r="B17" s="48">
        <v>124.12792214259629</v>
      </c>
    </row>
    <row r="18" spans="1:2" x14ac:dyDescent="0.25">
      <c r="A18" s="46" t="s">
        <v>46</v>
      </c>
      <c r="B18" s="48">
        <v>127.44077063264776</v>
      </c>
    </row>
    <row r="19" spans="1:2" x14ac:dyDescent="0.25">
      <c r="A19" s="46" t="s">
        <v>42</v>
      </c>
      <c r="B19" s="48">
        <v>127.80990833697075</v>
      </c>
    </row>
    <row r="20" spans="1:2" x14ac:dyDescent="0.25">
      <c r="A20" s="46" t="s">
        <v>73</v>
      </c>
      <c r="B20" s="48">
        <v>128.07560747263236</v>
      </c>
    </row>
    <row r="21" spans="1:2" x14ac:dyDescent="0.25">
      <c r="A21" s="46" t="s">
        <v>33</v>
      </c>
      <c r="B21" s="48">
        <v>128.64063547066939</v>
      </c>
    </row>
    <row r="22" spans="1:2" x14ac:dyDescent="0.25">
      <c r="A22" s="46" t="s">
        <v>392</v>
      </c>
      <c r="B22" s="48">
        <v>130.04795708896333</v>
      </c>
    </row>
    <row r="23" spans="1:2" x14ac:dyDescent="0.25">
      <c r="A23" s="46" t="s">
        <v>44</v>
      </c>
      <c r="B23" s="48">
        <v>131.00087059262484</v>
      </c>
    </row>
    <row r="24" spans="1:2" x14ac:dyDescent="0.25">
      <c r="A24" s="46" t="s">
        <v>68</v>
      </c>
      <c r="B24" s="48">
        <v>131.04015684626964</v>
      </c>
    </row>
    <row r="25" spans="1:2" x14ac:dyDescent="0.25">
      <c r="A25" s="46" t="s">
        <v>62</v>
      </c>
      <c r="B25" s="48">
        <v>131.05807113173944</v>
      </c>
    </row>
    <row r="26" spans="1:2" x14ac:dyDescent="0.25">
      <c r="A26" s="46" t="s">
        <v>74</v>
      </c>
      <c r="B26" s="48">
        <v>131.99091874868552</v>
      </c>
    </row>
    <row r="27" spans="1:2" x14ac:dyDescent="0.25">
      <c r="A27" s="46" t="s">
        <v>60</v>
      </c>
      <c r="B27" s="48">
        <v>134.22256064955232</v>
      </c>
    </row>
    <row r="28" spans="1:2" x14ac:dyDescent="0.25">
      <c r="A28" s="46" t="s">
        <v>56</v>
      </c>
      <c r="B28" s="48">
        <v>135.74607235171629</v>
      </c>
    </row>
    <row r="29" spans="1:2" x14ac:dyDescent="0.25">
      <c r="A29" s="46" t="s">
        <v>66</v>
      </c>
      <c r="B29" s="48">
        <v>141.83656351700461</v>
      </c>
    </row>
    <row r="30" spans="1:2" x14ac:dyDescent="0.25">
      <c r="A30" s="46" t="s">
        <v>70</v>
      </c>
      <c r="B30" s="48">
        <v>142.71316086384647</v>
      </c>
    </row>
    <row r="31" spans="1:2" x14ac:dyDescent="0.25">
      <c r="A31" s="46" t="s">
        <v>67</v>
      </c>
      <c r="B31" s="48">
        <v>143.21658256333137</v>
      </c>
    </row>
    <row r="32" spans="1:2" x14ac:dyDescent="0.25">
      <c r="A32" s="46" t="s">
        <v>51</v>
      </c>
      <c r="B32" s="48">
        <v>148.441815877555</v>
      </c>
    </row>
    <row r="33" spans="1:2" x14ac:dyDescent="0.25">
      <c r="A33" s="46" t="s">
        <v>49</v>
      </c>
      <c r="B33" s="48">
        <v>151.54452041958265</v>
      </c>
    </row>
    <row r="34" spans="1:2" x14ac:dyDescent="0.25">
      <c r="A34" s="46" t="s">
        <v>53</v>
      </c>
      <c r="B34" s="48">
        <v>151.74070881976547</v>
      </c>
    </row>
    <row r="35" spans="1:2" x14ac:dyDescent="0.25">
      <c r="A35" s="46" t="s">
        <v>57</v>
      </c>
      <c r="B35" s="48">
        <v>159.71545829440063</v>
      </c>
    </row>
    <row r="36" spans="1:2" x14ac:dyDescent="0.25">
      <c r="A36" s="46" t="s">
        <v>59</v>
      </c>
      <c r="B36" s="48">
        <v>161.80709656967187</v>
      </c>
    </row>
    <row r="37" spans="1:2" x14ac:dyDescent="0.25">
      <c r="A37" s="46" t="s">
        <v>58</v>
      </c>
      <c r="B37" s="48">
        <v>175.80069821362542</v>
      </c>
    </row>
    <row r="38" spans="1:2" x14ac:dyDescent="0.25">
      <c r="A38" s="46" t="s">
        <v>52</v>
      </c>
      <c r="B38" s="48">
        <v>178.51616347996867</v>
      </c>
    </row>
    <row r="39" spans="1:2" x14ac:dyDescent="0.25">
      <c r="A39" s="46" t="s">
        <v>69</v>
      </c>
      <c r="B39" s="48">
        <v>183.65949480066709</v>
      </c>
    </row>
  </sheetData>
  <autoFilter ref="A6:B39">
    <sortState ref="A6:B38">
      <sortCondition ref="B5:B38"/>
    </sortState>
  </autoFilter>
  <pageMargins left="0.7" right="0.7" top="0.75" bottom="0.75" header="0.3" footer="0.3"/>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dimension ref="A1:B39"/>
  <sheetViews>
    <sheetView workbookViewId="0">
      <selection activeCell="A2" sqref="A2"/>
    </sheetView>
  </sheetViews>
  <sheetFormatPr baseColWidth="10" defaultRowHeight="15" x14ac:dyDescent="0.25"/>
  <cols>
    <col min="1" max="1" width="17.28515625" style="45" customWidth="1"/>
    <col min="2" max="16384" width="11.42578125" style="45"/>
  </cols>
  <sheetData>
    <row r="1" spans="1:2" x14ac:dyDescent="0.25">
      <c r="A1" s="45" t="s">
        <v>522</v>
      </c>
    </row>
    <row r="2" spans="1:2" x14ac:dyDescent="0.25">
      <c r="A2" s="45" t="s">
        <v>495</v>
      </c>
    </row>
    <row r="3" spans="1:2" x14ac:dyDescent="0.25">
      <c r="A3" s="29" t="s">
        <v>486</v>
      </c>
    </row>
    <row r="4" spans="1:2" x14ac:dyDescent="0.25">
      <c r="A4" s="45" t="s">
        <v>487</v>
      </c>
    </row>
    <row r="6" spans="1:2" x14ac:dyDescent="0.25">
      <c r="A6" s="46" t="s">
        <v>391</v>
      </c>
      <c r="B6" s="45" t="s">
        <v>388</v>
      </c>
    </row>
    <row r="7" spans="1:2" x14ac:dyDescent="0.25">
      <c r="A7" s="46" t="s">
        <v>72</v>
      </c>
      <c r="B7" s="50">
        <v>-4.2276486331755958</v>
      </c>
    </row>
    <row r="8" spans="1:2" x14ac:dyDescent="0.25">
      <c r="A8" s="46" t="s">
        <v>66</v>
      </c>
      <c r="B8" s="50">
        <v>-0.89375246608246472</v>
      </c>
    </row>
    <row r="9" spans="1:2" x14ac:dyDescent="0.25">
      <c r="A9" s="46" t="s">
        <v>70</v>
      </c>
      <c r="B9" s="50">
        <v>-0.21418556800397726</v>
      </c>
    </row>
    <row r="10" spans="1:2" x14ac:dyDescent="0.25">
      <c r="A10" s="46" t="s">
        <v>56</v>
      </c>
      <c r="B10" s="50">
        <v>0.26214445671657316</v>
      </c>
    </row>
    <row r="11" spans="1:2" x14ac:dyDescent="0.25">
      <c r="A11" s="46" t="s">
        <v>62</v>
      </c>
      <c r="B11" s="50">
        <v>0.82133714890859633</v>
      </c>
    </row>
    <row r="12" spans="1:2" x14ac:dyDescent="0.25">
      <c r="A12" s="46" t="s">
        <v>42</v>
      </c>
      <c r="B12" s="50">
        <v>1.0915046549142771</v>
      </c>
    </row>
    <row r="13" spans="1:2" x14ac:dyDescent="0.25">
      <c r="A13" s="46" t="s">
        <v>57</v>
      </c>
      <c r="B13" s="50">
        <v>1.4763952869011998</v>
      </c>
    </row>
    <row r="14" spans="1:2" x14ac:dyDescent="0.25">
      <c r="A14" s="46" t="s">
        <v>69</v>
      </c>
      <c r="B14" s="50">
        <v>1.6579820454166949</v>
      </c>
    </row>
    <row r="15" spans="1:2" x14ac:dyDescent="0.25">
      <c r="A15" s="46" t="s">
        <v>65</v>
      </c>
      <c r="B15" s="50">
        <v>1.9855743670716741</v>
      </c>
    </row>
    <row r="16" spans="1:2" x14ac:dyDescent="0.25">
      <c r="A16" s="46" t="s">
        <v>58</v>
      </c>
      <c r="B16" s="50">
        <v>2.3549466494731108</v>
      </c>
    </row>
    <row r="17" spans="1:2" x14ac:dyDescent="0.25">
      <c r="A17" s="46" t="s">
        <v>55</v>
      </c>
      <c r="B17" s="50">
        <v>2.5781650298065006</v>
      </c>
    </row>
    <row r="18" spans="1:2" x14ac:dyDescent="0.25">
      <c r="A18" s="46" t="s">
        <v>44</v>
      </c>
      <c r="B18" s="50">
        <v>2.8111086331924939</v>
      </c>
    </row>
    <row r="19" spans="1:2" x14ac:dyDescent="0.25">
      <c r="A19" s="46" t="s">
        <v>60</v>
      </c>
      <c r="B19" s="50">
        <v>3.0868722771012269</v>
      </c>
    </row>
    <row r="20" spans="1:2" x14ac:dyDescent="0.25">
      <c r="A20" s="46" t="s">
        <v>45</v>
      </c>
      <c r="B20" s="50">
        <v>3.7148953864604817</v>
      </c>
    </row>
    <row r="21" spans="1:2" x14ac:dyDescent="0.25">
      <c r="A21" s="46" t="s">
        <v>50</v>
      </c>
      <c r="B21" s="50">
        <v>4.3826638096039705</v>
      </c>
    </row>
    <row r="22" spans="1:2" x14ac:dyDescent="0.25">
      <c r="A22" s="46" t="s">
        <v>33</v>
      </c>
      <c r="B22" s="50">
        <v>4.5928286050736622</v>
      </c>
    </row>
    <row r="23" spans="1:2" x14ac:dyDescent="0.25">
      <c r="A23" s="46" t="s">
        <v>64</v>
      </c>
      <c r="B23" s="50">
        <v>4.6885489282117332</v>
      </c>
    </row>
    <row r="24" spans="1:2" x14ac:dyDescent="0.25">
      <c r="A24" s="46" t="s">
        <v>67</v>
      </c>
      <c r="B24" s="50">
        <v>4.785583467020138</v>
      </c>
    </row>
    <row r="25" spans="1:2" x14ac:dyDescent="0.25">
      <c r="A25" s="46" t="s">
        <v>74</v>
      </c>
      <c r="B25" s="50">
        <v>5.3218445458691699</v>
      </c>
    </row>
    <row r="26" spans="1:2" x14ac:dyDescent="0.25">
      <c r="A26" s="46" t="s">
        <v>68</v>
      </c>
      <c r="B26" s="50">
        <v>6.8500318398367011</v>
      </c>
    </row>
    <row r="27" spans="1:2" x14ac:dyDescent="0.25">
      <c r="A27" s="46" t="s">
        <v>52</v>
      </c>
      <c r="B27" s="50">
        <v>7.1149260115505042</v>
      </c>
    </row>
    <row r="28" spans="1:2" x14ac:dyDescent="0.25">
      <c r="A28" s="46" t="s">
        <v>392</v>
      </c>
      <c r="B28" s="50">
        <v>7.2311139250788914</v>
      </c>
    </row>
    <row r="29" spans="1:2" x14ac:dyDescent="0.25">
      <c r="A29" s="46" t="s">
        <v>63</v>
      </c>
      <c r="B29" s="50">
        <v>7.6162879254584759</v>
      </c>
    </row>
    <row r="30" spans="1:2" x14ac:dyDescent="0.25">
      <c r="A30" s="46" t="s">
        <v>54</v>
      </c>
      <c r="B30" s="50">
        <v>7.9811921840438504</v>
      </c>
    </row>
    <row r="31" spans="1:2" x14ac:dyDescent="0.25">
      <c r="A31" s="46" t="s">
        <v>73</v>
      </c>
      <c r="B31" s="50">
        <v>8.6907311125334452</v>
      </c>
    </row>
    <row r="32" spans="1:2" x14ac:dyDescent="0.25">
      <c r="A32" s="46" t="s">
        <v>51</v>
      </c>
      <c r="B32" s="50">
        <v>8.7172458977838438</v>
      </c>
    </row>
    <row r="33" spans="1:2" x14ac:dyDescent="0.25">
      <c r="A33" s="46" t="s">
        <v>47</v>
      </c>
      <c r="B33" s="50">
        <v>9.9584241684820505</v>
      </c>
    </row>
    <row r="34" spans="1:2" x14ac:dyDescent="0.25">
      <c r="A34" s="46" t="s">
        <v>393</v>
      </c>
      <c r="B34" s="50">
        <v>12.261933607288999</v>
      </c>
    </row>
    <row r="35" spans="1:2" x14ac:dyDescent="0.25">
      <c r="A35" s="46" t="s">
        <v>49</v>
      </c>
      <c r="B35" s="50">
        <v>12.643552990609885</v>
      </c>
    </row>
    <row r="36" spans="1:2" x14ac:dyDescent="0.25">
      <c r="A36" s="46" t="s">
        <v>59</v>
      </c>
      <c r="B36" s="50">
        <v>15.195941546872183</v>
      </c>
    </row>
    <row r="37" spans="1:2" x14ac:dyDescent="0.25">
      <c r="A37" s="46" t="s">
        <v>355</v>
      </c>
      <c r="B37" s="50">
        <v>16.256119831792159</v>
      </c>
    </row>
    <row r="38" spans="1:2" x14ac:dyDescent="0.25">
      <c r="A38" s="46" t="s">
        <v>46</v>
      </c>
      <c r="B38" s="50">
        <v>19.083506219654645</v>
      </c>
    </row>
    <row r="39" spans="1:2" x14ac:dyDescent="0.25">
      <c r="A39" s="46" t="s">
        <v>53</v>
      </c>
      <c r="B39" s="50">
        <v>21.341242992535104</v>
      </c>
    </row>
  </sheetData>
  <autoFilter ref="A6:B39">
    <sortState ref="A6:B38">
      <sortCondition ref="B5:B38"/>
    </sortState>
  </autoFilter>
  <pageMargins left="0.7" right="0.7" top="0.75" bottom="0.75" header="0.3" footer="0.3"/>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dimension ref="A1:E30"/>
  <sheetViews>
    <sheetView workbookViewId="0">
      <selection activeCell="A2" sqref="A2"/>
    </sheetView>
  </sheetViews>
  <sheetFormatPr baseColWidth="10" defaultRowHeight="15" x14ac:dyDescent="0.25"/>
  <cols>
    <col min="1" max="16384" width="11.42578125" style="45"/>
  </cols>
  <sheetData>
    <row r="1" spans="1:5" x14ac:dyDescent="0.25">
      <c r="A1" s="45" t="s">
        <v>523</v>
      </c>
    </row>
    <row r="2" spans="1:5" x14ac:dyDescent="0.25">
      <c r="A2" s="29" t="s">
        <v>486</v>
      </c>
    </row>
    <row r="3" spans="1:5" x14ac:dyDescent="0.25">
      <c r="A3" s="45" t="s">
        <v>487</v>
      </c>
    </row>
    <row r="5" spans="1:5" x14ac:dyDescent="0.25">
      <c r="A5" s="49" t="s">
        <v>95</v>
      </c>
      <c r="B5" s="45" t="s">
        <v>489</v>
      </c>
      <c r="C5" s="49" t="s">
        <v>490</v>
      </c>
      <c r="E5" s="49"/>
    </row>
    <row r="6" spans="1:5" x14ac:dyDescent="0.25">
      <c r="A6" s="45">
        <v>1998</v>
      </c>
      <c r="B6" s="48">
        <v>63944</v>
      </c>
      <c r="C6" s="48">
        <v>72.107507214246482</v>
      </c>
      <c r="D6" s="48"/>
      <c r="E6" s="48"/>
    </row>
    <row r="7" spans="1:5" x14ac:dyDescent="0.25">
      <c r="A7" s="45">
        <v>1999</v>
      </c>
      <c r="B7" s="48">
        <v>70946</v>
      </c>
      <c r="C7" s="48">
        <v>74.939685732031421</v>
      </c>
      <c r="D7" s="48"/>
      <c r="E7" s="48"/>
    </row>
    <row r="8" spans="1:5" x14ac:dyDescent="0.25">
      <c r="A8" s="45">
        <v>2000</v>
      </c>
      <c r="B8" s="48">
        <v>66712</v>
      </c>
      <c r="C8" s="48">
        <v>66.640761026462712</v>
      </c>
      <c r="D8" s="48"/>
      <c r="E8" s="48"/>
    </row>
    <row r="9" spans="1:5" x14ac:dyDescent="0.25">
      <c r="A9" s="45">
        <v>2001</v>
      </c>
      <c r="B9" s="48">
        <v>58395</v>
      </c>
      <c r="C9" s="48">
        <v>56.901173492306484</v>
      </c>
      <c r="D9" s="48"/>
      <c r="E9" s="48"/>
    </row>
    <row r="10" spans="1:5" x14ac:dyDescent="0.25">
      <c r="A10" s="45">
        <v>2002</v>
      </c>
      <c r="B10" s="48">
        <v>51717</v>
      </c>
      <c r="C10" s="48">
        <v>50.807445117506397</v>
      </c>
      <c r="D10" s="48"/>
      <c r="E10" s="48"/>
    </row>
    <row r="11" spans="1:5" x14ac:dyDescent="0.25">
      <c r="A11" s="45">
        <v>2003</v>
      </c>
      <c r="B11" s="48">
        <v>49153</v>
      </c>
      <c r="C11" s="48">
        <v>47.526270802956404</v>
      </c>
      <c r="D11" s="48"/>
      <c r="E11" s="48"/>
    </row>
    <row r="12" spans="1:5" x14ac:dyDescent="0.25">
      <c r="A12" s="45">
        <v>2004</v>
      </c>
      <c r="B12" s="48">
        <v>57056</v>
      </c>
      <c r="C12" s="48">
        <v>54.006623989671198</v>
      </c>
      <c r="D12" s="48"/>
      <c r="E12" s="48"/>
    </row>
    <row r="13" spans="1:5" x14ac:dyDescent="0.25">
      <c r="A13" s="45">
        <v>2005</v>
      </c>
      <c r="B13" s="48">
        <v>48653</v>
      </c>
      <c r="C13" s="48">
        <v>45.29403933682071</v>
      </c>
      <c r="D13" s="48"/>
      <c r="E13" s="48"/>
    </row>
    <row r="14" spans="1:5" x14ac:dyDescent="0.25">
      <c r="A14" s="45">
        <v>2006</v>
      </c>
      <c r="B14" s="48">
        <v>71892</v>
      </c>
      <c r="C14" s="48">
        <v>64.23465143686299</v>
      </c>
      <c r="D14" s="48"/>
      <c r="E14" s="48"/>
    </row>
    <row r="15" spans="1:5" x14ac:dyDescent="0.25">
      <c r="A15" s="45">
        <v>2007</v>
      </c>
      <c r="B15" s="48">
        <v>82545</v>
      </c>
      <c r="C15" s="48">
        <v>70.355969070477855</v>
      </c>
      <c r="D15" s="48"/>
      <c r="E15" s="48"/>
    </row>
    <row r="16" spans="1:5" x14ac:dyDescent="0.25">
      <c r="A16" s="45">
        <v>2008</v>
      </c>
      <c r="B16" s="48">
        <v>83759</v>
      </c>
      <c r="C16" s="48">
        <v>68.993381465632623</v>
      </c>
      <c r="D16" s="48"/>
      <c r="E16" s="48"/>
    </row>
    <row r="17" spans="1:5" x14ac:dyDescent="0.25">
      <c r="A17" s="45">
        <v>2009</v>
      </c>
      <c r="B17" s="48">
        <v>95434</v>
      </c>
      <c r="C17" s="48">
        <v>79.60760924420569</v>
      </c>
      <c r="D17" s="48"/>
      <c r="E17" s="48"/>
    </row>
    <row r="18" spans="1:5" x14ac:dyDescent="0.25">
      <c r="A18" s="45">
        <v>2010</v>
      </c>
      <c r="B18" s="48">
        <v>103580</v>
      </c>
      <c r="C18" s="48">
        <v>84.473869209853703</v>
      </c>
      <c r="D18" s="48"/>
      <c r="E18" s="48"/>
    </row>
    <row r="19" spans="1:5" x14ac:dyDescent="0.25">
      <c r="A19" s="45">
        <v>2011</v>
      </c>
      <c r="B19" s="48">
        <v>105150</v>
      </c>
      <c r="C19" s="48">
        <v>82.004225381770027</v>
      </c>
      <c r="D19" s="48"/>
      <c r="E19" s="48"/>
    </row>
    <row r="20" spans="1:5" x14ac:dyDescent="0.25">
      <c r="A20" s="45">
        <v>2012</v>
      </c>
      <c r="B20" s="48">
        <v>110638</v>
      </c>
      <c r="C20" s="48">
        <v>83.357819758812468</v>
      </c>
      <c r="D20" s="48"/>
      <c r="E20" s="48"/>
    </row>
    <row r="21" spans="1:5" x14ac:dyDescent="0.25">
      <c r="A21" s="45">
        <v>2013</v>
      </c>
      <c r="B21" s="48">
        <v>98948</v>
      </c>
      <c r="C21" s="48">
        <v>72.297695706401853</v>
      </c>
      <c r="D21" s="48"/>
      <c r="E21" s="48"/>
    </row>
    <row r="22" spans="1:5" x14ac:dyDescent="0.25">
      <c r="A22" s="45">
        <v>2014</v>
      </c>
      <c r="B22" s="48">
        <v>91322</v>
      </c>
      <c r="C22" s="48">
        <v>64.614180704896114</v>
      </c>
      <c r="D22" s="48"/>
      <c r="E22" s="48"/>
    </row>
    <row r="23" spans="1:5" x14ac:dyDescent="0.25">
      <c r="A23" s="45">
        <v>2015</v>
      </c>
      <c r="B23" s="48">
        <v>114358</v>
      </c>
      <c r="C23" s="48">
        <v>76.550738510661802</v>
      </c>
      <c r="D23" s="48"/>
      <c r="E23" s="48"/>
    </row>
    <row r="24" spans="1:5" x14ac:dyDescent="0.25">
      <c r="A24" s="45">
        <v>2016</v>
      </c>
      <c r="B24" s="48">
        <v>103784</v>
      </c>
      <c r="C24" s="48">
        <v>66.564516925579284</v>
      </c>
      <c r="D24" s="48"/>
      <c r="E24" s="48"/>
    </row>
    <row r="25" spans="1:5" x14ac:dyDescent="0.25">
      <c r="A25" s="45">
        <v>2017</v>
      </c>
      <c r="B25" s="48">
        <v>132968</v>
      </c>
      <c r="C25" s="48">
        <v>80.022339429333499</v>
      </c>
      <c r="D25" s="48"/>
      <c r="E25" s="48"/>
    </row>
    <row r="26" spans="1:5" x14ac:dyDescent="0.25">
      <c r="A26" s="45">
        <v>2018</v>
      </c>
      <c r="B26" s="48">
        <v>114985</v>
      </c>
      <c r="C26" s="48">
        <v>65.939176650586873</v>
      </c>
      <c r="D26" s="48"/>
      <c r="E26" s="48"/>
    </row>
    <row r="27" spans="1:5" x14ac:dyDescent="0.25">
      <c r="A27" s="45">
        <v>2019</v>
      </c>
      <c r="B27" s="48">
        <v>110416</v>
      </c>
      <c r="C27" s="48">
        <v>61.473913004747949</v>
      </c>
      <c r="D27" s="48"/>
      <c r="E27" s="48"/>
    </row>
    <row r="29" spans="1:5" x14ac:dyDescent="0.25">
      <c r="B29" s="45" t="s">
        <v>491</v>
      </c>
      <c r="C29" s="45" t="s">
        <v>492</v>
      </c>
    </row>
    <row r="30" spans="1:5" x14ac:dyDescent="0.25">
      <c r="B30" s="45">
        <f>_xlfn.RANK.EQ(B27,B6:B27,0)</f>
        <v>5</v>
      </c>
      <c r="C30" s="45">
        <f>_xlfn.RANK.EQ(C27,C6:C27,1)</f>
        <v>6</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8"/>
  <sheetViews>
    <sheetView workbookViewId="0">
      <selection activeCell="H25" sqref="H25"/>
    </sheetView>
  </sheetViews>
  <sheetFormatPr baseColWidth="10" defaultRowHeight="12.75" x14ac:dyDescent="0.2"/>
  <cols>
    <col min="1" max="1" width="21.7109375" customWidth="1"/>
  </cols>
  <sheetData>
    <row r="1" spans="1:2" x14ac:dyDescent="0.2">
      <c r="A1" s="4" t="s">
        <v>80</v>
      </c>
    </row>
    <row r="2" spans="1:2" x14ac:dyDescent="0.2">
      <c r="A2" t="s">
        <v>77</v>
      </c>
    </row>
    <row r="5" spans="1:2" x14ac:dyDescent="0.2">
      <c r="A5" s="4" t="s">
        <v>92</v>
      </c>
      <c r="B5">
        <v>3.3</v>
      </c>
    </row>
    <row r="6" spans="1:2" x14ac:dyDescent="0.2">
      <c r="A6" s="4" t="s">
        <v>91</v>
      </c>
      <c r="B6">
        <v>3.3</v>
      </c>
    </row>
    <row r="7" spans="1:2" x14ac:dyDescent="0.2">
      <c r="A7" s="4" t="s">
        <v>90</v>
      </c>
      <c r="B7">
        <v>8</v>
      </c>
    </row>
    <row r="8" spans="1:2" x14ac:dyDescent="0.2">
      <c r="A8" s="4" t="s">
        <v>89</v>
      </c>
      <c r="B8">
        <v>3.6</v>
      </c>
    </row>
  </sheetData>
  <pageMargins left="0.7" right="0.7" top="0.75" bottom="0.75" header="0.3" footer="0.3"/>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dimension ref="A1:B39"/>
  <sheetViews>
    <sheetView workbookViewId="0">
      <selection activeCell="A2" sqref="A2"/>
    </sheetView>
  </sheetViews>
  <sheetFormatPr baseColWidth="10" defaultRowHeight="15" x14ac:dyDescent="0.25"/>
  <cols>
    <col min="1" max="16384" width="11.42578125" style="45"/>
  </cols>
  <sheetData>
    <row r="1" spans="1:2" x14ac:dyDescent="0.25">
      <c r="A1" s="45" t="s">
        <v>524</v>
      </c>
    </row>
    <row r="2" spans="1:2" x14ac:dyDescent="0.25">
      <c r="A2" s="45" t="s">
        <v>493</v>
      </c>
    </row>
    <row r="3" spans="1:2" x14ac:dyDescent="0.25">
      <c r="A3" s="29" t="s">
        <v>486</v>
      </c>
    </row>
    <row r="4" spans="1:2" x14ac:dyDescent="0.25">
      <c r="A4" s="45" t="s">
        <v>487</v>
      </c>
    </row>
    <row r="6" spans="1:2" x14ac:dyDescent="0.25">
      <c r="A6" s="46" t="s">
        <v>391</v>
      </c>
      <c r="B6" s="45" t="s">
        <v>494</v>
      </c>
    </row>
    <row r="7" spans="1:2" x14ac:dyDescent="0.25">
      <c r="A7" s="46" t="s">
        <v>44</v>
      </c>
      <c r="B7" s="48">
        <v>28.387538088427338</v>
      </c>
    </row>
    <row r="8" spans="1:2" x14ac:dyDescent="0.25">
      <c r="A8" s="46" t="s">
        <v>63</v>
      </c>
      <c r="B8" s="48">
        <v>32.311508898235303</v>
      </c>
    </row>
    <row r="9" spans="1:2" x14ac:dyDescent="0.25">
      <c r="A9" s="46" t="s">
        <v>64</v>
      </c>
      <c r="B9" s="48">
        <v>35.114601601219974</v>
      </c>
    </row>
    <row r="10" spans="1:2" x14ac:dyDescent="0.25">
      <c r="A10" s="46" t="s">
        <v>355</v>
      </c>
      <c r="B10" s="48">
        <v>35.467684737650082</v>
      </c>
    </row>
    <row r="11" spans="1:2" x14ac:dyDescent="0.25">
      <c r="A11" s="46" t="s">
        <v>56</v>
      </c>
      <c r="B11" s="48">
        <v>38.16553668660152</v>
      </c>
    </row>
    <row r="12" spans="1:2" x14ac:dyDescent="0.25">
      <c r="A12" s="46" t="s">
        <v>65</v>
      </c>
      <c r="B12" s="48">
        <v>39.68839991139334</v>
      </c>
    </row>
    <row r="13" spans="1:2" x14ac:dyDescent="0.25">
      <c r="A13" s="46" t="s">
        <v>47</v>
      </c>
      <c r="B13" s="48">
        <v>41.131534503750835</v>
      </c>
    </row>
    <row r="14" spans="1:2" x14ac:dyDescent="0.25">
      <c r="A14" s="46" t="s">
        <v>50</v>
      </c>
      <c r="B14" s="48">
        <v>43.496289315584875</v>
      </c>
    </row>
    <row r="15" spans="1:2" x14ac:dyDescent="0.25">
      <c r="A15" s="46" t="s">
        <v>72</v>
      </c>
      <c r="B15" s="48">
        <v>44.401915128555409</v>
      </c>
    </row>
    <row r="16" spans="1:2" x14ac:dyDescent="0.25">
      <c r="A16" s="46" t="s">
        <v>54</v>
      </c>
      <c r="B16" s="48">
        <v>46.374859495273824</v>
      </c>
    </row>
    <row r="17" spans="1:2" x14ac:dyDescent="0.25">
      <c r="A17" s="46" t="s">
        <v>45</v>
      </c>
      <c r="B17" s="48">
        <v>47.156501954098204</v>
      </c>
    </row>
    <row r="18" spans="1:2" x14ac:dyDescent="0.25">
      <c r="A18" s="46" t="s">
        <v>392</v>
      </c>
      <c r="B18" s="48">
        <v>47.465109748372221</v>
      </c>
    </row>
    <row r="19" spans="1:2" x14ac:dyDescent="0.25">
      <c r="A19" s="46" t="s">
        <v>73</v>
      </c>
      <c r="B19" s="48">
        <v>49.374934984671683</v>
      </c>
    </row>
    <row r="20" spans="1:2" x14ac:dyDescent="0.25">
      <c r="A20" s="46" t="s">
        <v>53</v>
      </c>
      <c r="B20" s="48">
        <v>53.305126798819501</v>
      </c>
    </row>
    <row r="21" spans="1:2" x14ac:dyDescent="0.25">
      <c r="A21" s="46" t="s">
        <v>55</v>
      </c>
      <c r="B21" s="48">
        <v>54.935748738907911</v>
      </c>
    </row>
    <row r="22" spans="1:2" x14ac:dyDescent="0.25">
      <c r="A22" s="46" t="s">
        <v>33</v>
      </c>
      <c r="B22" s="48">
        <v>55.43674258574633</v>
      </c>
    </row>
    <row r="23" spans="1:2" x14ac:dyDescent="0.25">
      <c r="A23" s="46" t="s">
        <v>393</v>
      </c>
      <c r="B23" s="48">
        <v>55.570494703922506</v>
      </c>
    </row>
    <row r="24" spans="1:2" x14ac:dyDescent="0.25">
      <c r="A24" s="46" t="s">
        <v>67</v>
      </c>
      <c r="B24" s="48">
        <v>59.205074936773954</v>
      </c>
    </row>
    <row r="25" spans="1:2" x14ac:dyDescent="0.25">
      <c r="A25" s="46" t="s">
        <v>46</v>
      </c>
      <c r="B25" s="48">
        <v>59.373008106725081</v>
      </c>
    </row>
    <row r="26" spans="1:2" x14ac:dyDescent="0.25">
      <c r="A26" s="46" t="s">
        <v>51</v>
      </c>
      <c r="B26" s="48">
        <v>60.113573587235564</v>
      </c>
    </row>
    <row r="27" spans="1:2" x14ac:dyDescent="0.25">
      <c r="A27" s="46" t="s">
        <v>42</v>
      </c>
      <c r="B27" s="48">
        <v>61.473913004747949</v>
      </c>
    </row>
    <row r="28" spans="1:2" x14ac:dyDescent="0.25">
      <c r="A28" s="46" t="s">
        <v>62</v>
      </c>
      <c r="B28" s="48">
        <v>63.515300340007556</v>
      </c>
    </row>
    <row r="29" spans="1:2" x14ac:dyDescent="0.25">
      <c r="A29" s="46" t="s">
        <v>74</v>
      </c>
      <c r="B29" s="48">
        <v>64.976245301638826</v>
      </c>
    </row>
    <row r="30" spans="1:2" x14ac:dyDescent="0.25">
      <c r="A30" s="46" t="s">
        <v>49</v>
      </c>
      <c r="B30" s="48">
        <v>65.952012508232627</v>
      </c>
    </row>
    <row r="31" spans="1:2" x14ac:dyDescent="0.25">
      <c r="A31" s="46" t="s">
        <v>70</v>
      </c>
      <c r="B31" s="48">
        <v>66.713694151545241</v>
      </c>
    </row>
    <row r="32" spans="1:2" x14ac:dyDescent="0.25">
      <c r="A32" s="46" t="s">
        <v>69</v>
      </c>
      <c r="B32" s="48">
        <v>67.788487853701525</v>
      </c>
    </row>
    <row r="33" spans="1:2" x14ac:dyDescent="0.25">
      <c r="A33" s="46" t="s">
        <v>52</v>
      </c>
      <c r="B33" s="48">
        <v>69.731355419056626</v>
      </c>
    </row>
    <row r="34" spans="1:2" x14ac:dyDescent="0.25">
      <c r="A34" s="46" t="s">
        <v>60</v>
      </c>
      <c r="B34" s="48">
        <v>72.184838360547744</v>
      </c>
    </row>
    <row r="35" spans="1:2" x14ac:dyDescent="0.25">
      <c r="A35" s="46" t="s">
        <v>68</v>
      </c>
      <c r="B35" s="48">
        <v>74.328676959703117</v>
      </c>
    </row>
    <row r="36" spans="1:2" x14ac:dyDescent="0.25">
      <c r="A36" s="46" t="s">
        <v>66</v>
      </c>
      <c r="B36" s="48">
        <v>77.933726248923591</v>
      </c>
    </row>
    <row r="37" spans="1:2" x14ac:dyDescent="0.25">
      <c r="A37" s="46" t="s">
        <v>57</v>
      </c>
      <c r="B37" s="48">
        <v>81.25352870675168</v>
      </c>
    </row>
    <row r="38" spans="1:2" x14ac:dyDescent="0.25">
      <c r="A38" s="46" t="s">
        <v>59</v>
      </c>
      <c r="B38" s="48">
        <v>82.835089167889237</v>
      </c>
    </row>
    <row r="39" spans="1:2" x14ac:dyDescent="0.25">
      <c r="A39" s="46" t="s">
        <v>58</v>
      </c>
      <c r="B39" s="48">
        <v>97.272821485798104</v>
      </c>
    </row>
  </sheetData>
  <autoFilter ref="A6:B39">
    <sortState ref="A6:B38">
      <sortCondition ref="B5:B38"/>
    </sortState>
  </autoFilter>
  <pageMargins left="0.7" right="0.7" top="0.75" bottom="0.75" header="0.3" footer="0.3"/>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dimension ref="A1:B39"/>
  <sheetViews>
    <sheetView workbookViewId="0">
      <selection activeCell="A2" sqref="A2"/>
    </sheetView>
  </sheetViews>
  <sheetFormatPr baseColWidth="10" defaultRowHeight="15" x14ac:dyDescent="0.25"/>
  <cols>
    <col min="1" max="16384" width="11.42578125" style="45"/>
  </cols>
  <sheetData>
    <row r="1" spans="1:2" x14ac:dyDescent="0.25">
      <c r="A1" s="45" t="s">
        <v>525</v>
      </c>
    </row>
    <row r="2" spans="1:2" x14ac:dyDescent="0.25">
      <c r="A2" s="45" t="s">
        <v>495</v>
      </c>
    </row>
    <row r="3" spans="1:2" x14ac:dyDescent="0.25">
      <c r="A3" s="29" t="s">
        <v>486</v>
      </c>
    </row>
    <row r="4" spans="1:2" x14ac:dyDescent="0.25">
      <c r="A4" s="45" t="s">
        <v>487</v>
      </c>
    </row>
    <row r="6" spans="1:2" x14ac:dyDescent="0.25">
      <c r="A6" s="46" t="s">
        <v>391</v>
      </c>
      <c r="B6" s="45" t="s">
        <v>388</v>
      </c>
    </row>
    <row r="7" spans="1:2" x14ac:dyDescent="0.25">
      <c r="A7" s="46" t="s">
        <v>44</v>
      </c>
      <c r="B7" s="50">
        <v>-20.379092802210419</v>
      </c>
    </row>
    <row r="8" spans="1:2" x14ac:dyDescent="0.25">
      <c r="A8" s="46" t="s">
        <v>56</v>
      </c>
      <c r="B8" s="50">
        <v>-14.982893046386604</v>
      </c>
    </row>
    <row r="9" spans="1:2" x14ac:dyDescent="0.25">
      <c r="A9" s="46" t="s">
        <v>59</v>
      </c>
      <c r="B9" s="50">
        <v>-10.21364819562347</v>
      </c>
    </row>
    <row r="10" spans="1:2" x14ac:dyDescent="0.25">
      <c r="A10" s="46" t="s">
        <v>42</v>
      </c>
      <c r="B10" s="50">
        <v>-6.7717916307940111</v>
      </c>
    </row>
    <row r="11" spans="1:2" x14ac:dyDescent="0.25">
      <c r="A11" s="46" t="s">
        <v>70</v>
      </c>
      <c r="B11" s="50">
        <v>-6.6728311830996923</v>
      </c>
    </row>
    <row r="12" spans="1:2" x14ac:dyDescent="0.25">
      <c r="A12" s="46" t="s">
        <v>47</v>
      </c>
      <c r="B12" s="50">
        <v>-5.8836060207518521</v>
      </c>
    </row>
    <row r="13" spans="1:2" x14ac:dyDescent="0.25">
      <c r="A13" s="46" t="s">
        <v>355</v>
      </c>
      <c r="B13" s="50">
        <v>-5.8462983231482468</v>
      </c>
    </row>
    <row r="14" spans="1:2" x14ac:dyDescent="0.25">
      <c r="A14" s="46" t="s">
        <v>72</v>
      </c>
      <c r="B14" s="50">
        <v>-5.550268395377767</v>
      </c>
    </row>
    <row r="15" spans="1:2" x14ac:dyDescent="0.25">
      <c r="A15" s="46" t="s">
        <v>50</v>
      </c>
      <c r="B15" s="50">
        <v>-4.304992892100767</v>
      </c>
    </row>
    <row r="16" spans="1:2" x14ac:dyDescent="0.25">
      <c r="A16" s="46" t="s">
        <v>55</v>
      </c>
      <c r="B16" s="50">
        <v>-2.5244871151580472</v>
      </c>
    </row>
    <row r="17" spans="1:2" x14ac:dyDescent="0.25">
      <c r="A17" s="46" t="s">
        <v>58</v>
      </c>
      <c r="B17" s="50">
        <v>-0.82823950749603137</v>
      </c>
    </row>
    <row r="18" spans="1:2" x14ac:dyDescent="0.25">
      <c r="A18" s="46" t="s">
        <v>54</v>
      </c>
      <c r="B18" s="50">
        <v>-0.24978127903255709</v>
      </c>
    </row>
    <row r="19" spans="1:2" x14ac:dyDescent="0.25">
      <c r="A19" s="46" t="s">
        <v>66</v>
      </c>
      <c r="B19" s="50">
        <v>0.15598213399798944</v>
      </c>
    </row>
    <row r="20" spans="1:2" x14ac:dyDescent="0.25">
      <c r="A20" s="46" t="s">
        <v>69</v>
      </c>
      <c r="B20" s="50">
        <v>0.76114997155967146</v>
      </c>
    </row>
    <row r="21" spans="1:2" x14ac:dyDescent="0.25">
      <c r="A21" s="46" t="s">
        <v>62</v>
      </c>
      <c r="B21" s="50">
        <v>1.1610487711692707</v>
      </c>
    </row>
    <row r="22" spans="1:2" x14ac:dyDescent="0.25">
      <c r="A22" s="46" t="s">
        <v>45</v>
      </c>
      <c r="B22" s="50">
        <v>1.5384602232741518</v>
      </c>
    </row>
    <row r="23" spans="1:2" x14ac:dyDescent="0.25">
      <c r="A23" s="46" t="s">
        <v>33</v>
      </c>
      <c r="B23" s="50">
        <v>2.4421199964077323</v>
      </c>
    </row>
    <row r="24" spans="1:2" x14ac:dyDescent="0.25">
      <c r="A24" s="46" t="s">
        <v>57</v>
      </c>
      <c r="B24" s="50">
        <v>4.3407991458108475</v>
      </c>
    </row>
    <row r="25" spans="1:2" x14ac:dyDescent="0.25">
      <c r="A25" s="46" t="s">
        <v>60</v>
      </c>
      <c r="B25" s="50">
        <v>4.8348185425401757</v>
      </c>
    </row>
    <row r="26" spans="1:2" x14ac:dyDescent="0.25">
      <c r="A26" s="46" t="s">
        <v>63</v>
      </c>
      <c r="B26" s="50">
        <v>5.8258352448118389</v>
      </c>
    </row>
    <row r="27" spans="1:2" x14ac:dyDescent="0.25">
      <c r="A27" s="46" t="s">
        <v>64</v>
      </c>
      <c r="B27" s="50">
        <v>6.5037528339678463</v>
      </c>
    </row>
    <row r="28" spans="1:2" x14ac:dyDescent="0.25">
      <c r="A28" s="46" t="s">
        <v>68</v>
      </c>
      <c r="B28" s="50">
        <v>6.7863507267537093</v>
      </c>
    </row>
    <row r="29" spans="1:2" x14ac:dyDescent="0.25">
      <c r="A29" s="46" t="s">
        <v>73</v>
      </c>
      <c r="B29" s="50">
        <v>7.727850859610097</v>
      </c>
    </row>
    <row r="30" spans="1:2" x14ac:dyDescent="0.25">
      <c r="A30" s="46" t="s">
        <v>51</v>
      </c>
      <c r="B30" s="50">
        <v>8.9384734165706803</v>
      </c>
    </row>
    <row r="31" spans="1:2" x14ac:dyDescent="0.25">
      <c r="A31" s="46" t="s">
        <v>65</v>
      </c>
      <c r="B31" s="50">
        <v>10.980024924110477</v>
      </c>
    </row>
    <row r="32" spans="1:2" x14ac:dyDescent="0.25">
      <c r="A32" s="46" t="s">
        <v>52</v>
      </c>
      <c r="B32" s="50">
        <v>11.82039052028907</v>
      </c>
    </row>
    <row r="33" spans="1:2" x14ac:dyDescent="0.25">
      <c r="A33" s="46" t="s">
        <v>67</v>
      </c>
      <c r="B33" s="50">
        <v>12.708939279988662</v>
      </c>
    </row>
    <row r="34" spans="1:2" x14ac:dyDescent="0.25">
      <c r="A34" s="46" t="s">
        <v>393</v>
      </c>
      <c r="B34" s="50">
        <v>17.514184338957083</v>
      </c>
    </row>
    <row r="35" spans="1:2" x14ac:dyDescent="0.25">
      <c r="A35" s="46" t="s">
        <v>46</v>
      </c>
      <c r="B35" s="50">
        <v>22.01373065962029</v>
      </c>
    </row>
    <row r="36" spans="1:2" x14ac:dyDescent="0.25">
      <c r="A36" s="46" t="s">
        <v>53</v>
      </c>
      <c r="B36" s="50">
        <v>22.561221139087028</v>
      </c>
    </row>
    <row r="37" spans="1:2" x14ac:dyDescent="0.25">
      <c r="A37" s="46" t="s">
        <v>49</v>
      </c>
      <c r="B37" s="50">
        <v>23.406634564907968</v>
      </c>
    </row>
    <row r="38" spans="1:2" x14ac:dyDescent="0.25">
      <c r="A38" s="46" t="s">
        <v>392</v>
      </c>
      <c r="B38" s="50">
        <v>24.607952653119192</v>
      </c>
    </row>
    <row r="39" spans="1:2" x14ac:dyDescent="0.25">
      <c r="A39" s="46" t="s">
        <v>74</v>
      </c>
      <c r="B39" s="50">
        <v>44.886022577722827</v>
      </c>
    </row>
  </sheetData>
  <autoFilter ref="A6:B39">
    <sortState ref="A6:B38">
      <sortCondition ref="B5:B38"/>
    </sortState>
  </autoFilter>
  <pageMargins left="0.7" right="0.7" top="0.75" bottom="0.75" header="0.3" footer="0.3"/>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dimension ref="A1:C30"/>
  <sheetViews>
    <sheetView workbookViewId="0">
      <selection activeCell="A2" sqref="A2"/>
    </sheetView>
  </sheetViews>
  <sheetFormatPr baseColWidth="10" defaultRowHeight="15" x14ac:dyDescent="0.25"/>
  <cols>
    <col min="1" max="16384" width="11.42578125" style="45"/>
  </cols>
  <sheetData>
    <row r="1" spans="1:3" x14ac:dyDescent="0.25">
      <c r="A1" s="45" t="s">
        <v>526</v>
      </c>
    </row>
    <row r="2" spans="1:3" x14ac:dyDescent="0.25">
      <c r="A2" s="29" t="s">
        <v>486</v>
      </c>
    </row>
    <row r="3" spans="1:3" x14ac:dyDescent="0.25">
      <c r="A3" s="45" t="s">
        <v>487</v>
      </c>
    </row>
    <row r="5" spans="1:3" x14ac:dyDescent="0.25">
      <c r="A5" s="49" t="s">
        <v>95</v>
      </c>
      <c r="B5" s="45" t="s">
        <v>489</v>
      </c>
      <c r="C5" s="49" t="s">
        <v>490</v>
      </c>
    </row>
    <row r="6" spans="1:3" x14ac:dyDescent="0.25">
      <c r="A6" s="45">
        <v>1998</v>
      </c>
      <c r="B6" s="48">
        <v>84936</v>
      </c>
      <c r="C6" s="48">
        <v>95.779482558945944</v>
      </c>
    </row>
    <row r="7" spans="1:3" x14ac:dyDescent="0.25">
      <c r="A7" s="45">
        <v>1999</v>
      </c>
      <c r="B7" s="48">
        <v>93564</v>
      </c>
      <c r="C7" s="48">
        <v>98.830896115803398</v>
      </c>
    </row>
    <row r="8" spans="1:3" x14ac:dyDescent="0.25">
      <c r="A8" s="45">
        <v>2000</v>
      </c>
      <c r="B8" s="48">
        <v>102790</v>
      </c>
      <c r="C8" s="48">
        <v>102.68023482896784</v>
      </c>
    </row>
    <row r="9" spans="1:3" x14ac:dyDescent="0.25">
      <c r="A9" s="45">
        <v>2001</v>
      </c>
      <c r="B9" s="48">
        <v>97844</v>
      </c>
      <c r="C9" s="48">
        <v>95.341012401425388</v>
      </c>
    </row>
    <row r="10" spans="1:3" x14ac:dyDescent="0.25">
      <c r="A10" s="45">
        <v>2002</v>
      </c>
      <c r="B10" s="48">
        <v>87059</v>
      </c>
      <c r="C10" s="48">
        <v>85.527879894135182</v>
      </c>
    </row>
    <row r="11" spans="1:3" x14ac:dyDescent="0.25">
      <c r="A11" s="45">
        <v>2003</v>
      </c>
      <c r="B11" s="48">
        <v>93452</v>
      </c>
      <c r="C11" s="48">
        <v>90.359185788820255</v>
      </c>
    </row>
    <row r="12" spans="1:3" x14ac:dyDescent="0.25">
      <c r="A12" s="45">
        <v>2004</v>
      </c>
      <c r="B12" s="48">
        <v>105971</v>
      </c>
      <c r="C12" s="48">
        <v>100.30734630554974</v>
      </c>
    </row>
    <row r="13" spans="1:3" x14ac:dyDescent="0.25">
      <c r="A13" s="45">
        <v>2005</v>
      </c>
      <c r="B13" s="48">
        <v>104794</v>
      </c>
      <c r="C13" s="48">
        <v>97.559113688010797</v>
      </c>
    </row>
    <row r="14" spans="1:3" x14ac:dyDescent="0.25">
      <c r="A14" s="45">
        <v>2006</v>
      </c>
      <c r="B14" s="48">
        <v>108363</v>
      </c>
      <c r="C14" s="48">
        <v>96.821058443954612</v>
      </c>
    </row>
    <row r="15" spans="1:3" x14ac:dyDescent="0.25">
      <c r="A15" s="45">
        <v>2007</v>
      </c>
      <c r="B15" s="48">
        <v>110264</v>
      </c>
      <c r="C15" s="48">
        <v>93.981835042548539</v>
      </c>
    </row>
    <row r="16" spans="1:3" x14ac:dyDescent="0.25">
      <c r="A16" s="45">
        <v>2008</v>
      </c>
      <c r="B16" s="48">
        <v>104686</v>
      </c>
      <c r="C16" s="48">
        <v>86.231224490636436</v>
      </c>
    </row>
    <row r="17" spans="1:3" x14ac:dyDescent="0.25">
      <c r="A17" s="45">
        <v>2009</v>
      </c>
      <c r="B17" s="48">
        <v>121915</v>
      </c>
      <c r="C17" s="48">
        <v>101.69710670209082</v>
      </c>
    </row>
    <row r="18" spans="1:3" x14ac:dyDescent="0.25">
      <c r="A18" s="45">
        <v>2010</v>
      </c>
      <c r="B18" s="48">
        <v>127591</v>
      </c>
      <c r="C18" s="48">
        <v>104.05585485957177</v>
      </c>
    </row>
    <row r="19" spans="1:3" x14ac:dyDescent="0.25">
      <c r="A19" s="45">
        <v>2011</v>
      </c>
      <c r="B19" s="48">
        <v>127775</v>
      </c>
      <c r="C19" s="48">
        <v>99.64897668241241</v>
      </c>
    </row>
    <row r="20" spans="1:3" x14ac:dyDescent="0.25">
      <c r="A20" s="45">
        <v>2012</v>
      </c>
      <c r="B20" s="48">
        <v>122954</v>
      </c>
      <c r="C20" s="48">
        <v>92.637044872693181</v>
      </c>
    </row>
    <row r="21" spans="1:3" x14ac:dyDescent="0.25">
      <c r="A21" s="45">
        <v>2013</v>
      </c>
      <c r="B21" s="48">
        <v>113283</v>
      </c>
      <c r="C21" s="48">
        <v>82.771757516153144</v>
      </c>
    </row>
    <row r="22" spans="1:3" x14ac:dyDescent="0.25">
      <c r="A22" s="45">
        <v>2014</v>
      </c>
      <c r="B22" s="48">
        <v>128145</v>
      </c>
      <c r="C22" s="48">
        <v>90.668011940484362</v>
      </c>
    </row>
    <row r="23" spans="1:3" x14ac:dyDescent="0.25">
      <c r="A23" s="45">
        <v>2015</v>
      </c>
      <c r="B23" s="48">
        <v>132145</v>
      </c>
      <c r="C23" s="48">
        <v>88.457277501280217</v>
      </c>
    </row>
    <row r="24" spans="1:3" x14ac:dyDescent="0.25">
      <c r="A24" s="45">
        <v>2016</v>
      </c>
      <c r="B24" s="48">
        <v>134578</v>
      </c>
      <c r="C24" s="48">
        <v>86.315034675967468</v>
      </c>
    </row>
    <row r="25" spans="1:3" x14ac:dyDescent="0.25">
      <c r="A25" s="45">
        <v>2017</v>
      </c>
      <c r="B25" s="48">
        <v>140653</v>
      </c>
      <c r="C25" s="48">
        <v>84.647299408534721</v>
      </c>
    </row>
    <row r="26" spans="1:3" x14ac:dyDescent="0.25">
      <c r="A26" s="45">
        <v>2018</v>
      </c>
      <c r="B26" s="48">
        <v>129446</v>
      </c>
      <c r="C26" s="48">
        <v>74.231966436594931</v>
      </c>
    </row>
    <row r="27" spans="1:3" x14ac:dyDescent="0.25">
      <c r="A27" s="45">
        <v>2019</v>
      </c>
      <c r="B27" s="48">
        <v>135675</v>
      </c>
      <c r="C27" s="48">
        <v>75.536816647217591</v>
      </c>
    </row>
    <row r="29" spans="1:3" x14ac:dyDescent="0.25">
      <c r="B29" s="45" t="s">
        <v>491</v>
      </c>
      <c r="C29" s="45" t="s">
        <v>492</v>
      </c>
    </row>
    <row r="30" spans="1:3" x14ac:dyDescent="0.25">
      <c r="B30" s="45">
        <f>_xlfn.RANK.EQ(B27,B6:B27,0)</f>
        <v>2</v>
      </c>
      <c r="C30" s="45">
        <f>_xlfn.RANK.EQ(C27,C6:C27,1)</f>
        <v>2</v>
      </c>
    </row>
  </sheetData>
  <pageMargins left="0.7" right="0.7" top="0.75" bottom="0.75" header="0.3" footer="0.3"/>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5"/>
  <dimension ref="A1:B39"/>
  <sheetViews>
    <sheetView workbookViewId="0">
      <selection activeCell="A2" sqref="A2"/>
    </sheetView>
  </sheetViews>
  <sheetFormatPr baseColWidth="10" defaultRowHeight="15" x14ac:dyDescent="0.25"/>
  <cols>
    <col min="1" max="1" width="17.42578125" style="45" customWidth="1"/>
    <col min="2" max="16384" width="11.42578125" style="45"/>
  </cols>
  <sheetData>
    <row r="1" spans="1:2" x14ac:dyDescent="0.25">
      <c r="A1" s="45" t="s">
        <v>527</v>
      </c>
    </row>
    <row r="2" spans="1:2" x14ac:dyDescent="0.25">
      <c r="A2" s="45" t="s">
        <v>493</v>
      </c>
    </row>
    <row r="3" spans="1:2" x14ac:dyDescent="0.25">
      <c r="A3" s="29" t="s">
        <v>486</v>
      </c>
    </row>
    <row r="4" spans="1:2" x14ac:dyDescent="0.25">
      <c r="A4" s="45" t="s">
        <v>487</v>
      </c>
    </row>
    <row r="6" spans="1:2" x14ac:dyDescent="0.25">
      <c r="A6" s="46" t="s">
        <v>391</v>
      </c>
      <c r="B6" s="45" t="s">
        <v>494</v>
      </c>
    </row>
    <row r="7" spans="1:2" x14ac:dyDescent="0.25">
      <c r="A7" s="46" t="s">
        <v>63</v>
      </c>
      <c r="B7" s="48">
        <v>37.025757404100297</v>
      </c>
    </row>
    <row r="8" spans="1:2" x14ac:dyDescent="0.25">
      <c r="A8" s="46" t="s">
        <v>393</v>
      </c>
      <c r="B8" s="48">
        <v>55.133524614189021</v>
      </c>
    </row>
    <row r="9" spans="1:2" x14ac:dyDescent="0.25">
      <c r="A9" s="46" t="s">
        <v>65</v>
      </c>
      <c r="B9" s="48">
        <v>56.265229269733439</v>
      </c>
    </row>
    <row r="10" spans="1:2" x14ac:dyDescent="0.25">
      <c r="A10" s="46" t="s">
        <v>64</v>
      </c>
      <c r="B10" s="48">
        <v>68.08936332443767</v>
      </c>
    </row>
    <row r="11" spans="1:2" x14ac:dyDescent="0.25">
      <c r="A11" s="46" t="s">
        <v>55</v>
      </c>
      <c r="B11" s="48">
        <v>69.113129285351803</v>
      </c>
    </row>
    <row r="12" spans="1:2" x14ac:dyDescent="0.25">
      <c r="A12" s="46" t="s">
        <v>44</v>
      </c>
      <c r="B12" s="48">
        <v>70.455817424289535</v>
      </c>
    </row>
    <row r="13" spans="1:2" x14ac:dyDescent="0.25">
      <c r="A13" s="46" t="s">
        <v>33</v>
      </c>
      <c r="B13" s="48">
        <v>71.673313837063631</v>
      </c>
    </row>
    <row r="14" spans="1:2" x14ac:dyDescent="0.25">
      <c r="A14" s="46" t="s">
        <v>50</v>
      </c>
      <c r="B14" s="48">
        <v>73.20532453763694</v>
      </c>
    </row>
    <row r="15" spans="1:2" x14ac:dyDescent="0.25">
      <c r="A15" s="46" t="s">
        <v>59</v>
      </c>
      <c r="B15" s="48">
        <v>73.818774282491546</v>
      </c>
    </row>
    <row r="16" spans="1:2" x14ac:dyDescent="0.25">
      <c r="A16" s="46" t="s">
        <v>60</v>
      </c>
      <c r="B16" s="48">
        <v>74.370831746955218</v>
      </c>
    </row>
    <row r="17" spans="1:2" x14ac:dyDescent="0.25">
      <c r="A17" s="46" t="s">
        <v>74</v>
      </c>
      <c r="B17" s="48">
        <v>74.742365331622054</v>
      </c>
    </row>
    <row r="18" spans="1:2" x14ac:dyDescent="0.25">
      <c r="A18" s="46" t="s">
        <v>72</v>
      </c>
      <c r="B18" s="48">
        <v>74.785159063036019</v>
      </c>
    </row>
    <row r="19" spans="1:2" x14ac:dyDescent="0.25">
      <c r="A19" s="46" t="s">
        <v>42</v>
      </c>
      <c r="B19" s="48">
        <v>75.536816647217591</v>
      </c>
    </row>
    <row r="20" spans="1:2" x14ac:dyDescent="0.25">
      <c r="A20" s="46" t="s">
        <v>62</v>
      </c>
      <c r="B20" s="48">
        <v>75.955259323223061</v>
      </c>
    </row>
    <row r="21" spans="1:2" x14ac:dyDescent="0.25">
      <c r="A21" s="46" t="s">
        <v>57</v>
      </c>
      <c r="B21" s="48">
        <v>77.479669696539474</v>
      </c>
    </row>
    <row r="22" spans="1:2" x14ac:dyDescent="0.25">
      <c r="A22" s="46" t="s">
        <v>54</v>
      </c>
      <c r="B22" s="48">
        <v>77.68666378938282</v>
      </c>
    </row>
    <row r="23" spans="1:2" x14ac:dyDescent="0.25">
      <c r="A23" s="46" t="s">
        <v>68</v>
      </c>
      <c r="B23" s="48">
        <v>78.169309946434197</v>
      </c>
    </row>
    <row r="24" spans="1:2" x14ac:dyDescent="0.25">
      <c r="A24" s="46" t="s">
        <v>67</v>
      </c>
      <c r="B24" s="48">
        <v>79.298047743902373</v>
      </c>
    </row>
    <row r="25" spans="1:2" x14ac:dyDescent="0.25">
      <c r="A25" s="46" t="s">
        <v>392</v>
      </c>
      <c r="B25" s="48">
        <v>79.384982443308104</v>
      </c>
    </row>
    <row r="26" spans="1:2" x14ac:dyDescent="0.25">
      <c r="A26" s="46" t="s">
        <v>45</v>
      </c>
      <c r="B26" s="48">
        <v>79.970943670342734</v>
      </c>
    </row>
    <row r="27" spans="1:2" x14ac:dyDescent="0.25">
      <c r="A27" s="46" t="s">
        <v>73</v>
      </c>
      <c r="B27" s="48">
        <v>80.441553514499176</v>
      </c>
    </row>
    <row r="28" spans="1:2" x14ac:dyDescent="0.25">
      <c r="A28" s="46" t="s">
        <v>56</v>
      </c>
      <c r="B28" s="48">
        <v>81.943540333499556</v>
      </c>
    </row>
    <row r="29" spans="1:2" x14ac:dyDescent="0.25">
      <c r="A29" s="46" t="s">
        <v>355</v>
      </c>
      <c r="B29" s="48">
        <v>82.172473201895812</v>
      </c>
    </row>
    <row r="30" spans="1:2" x14ac:dyDescent="0.25">
      <c r="A30" s="46" t="s">
        <v>53</v>
      </c>
      <c r="B30" s="48">
        <v>82.771814359215441</v>
      </c>
    </row>
    <row r="31" spans="1:2" x14ac:dyDescent="0.25">
      <c r="A31" s="46" t="s">
        <v>70</v>
      </c>
      <c r="B31" s="48">
        <v>85.576756615851778</v>
      </c>
    </row>
    <row r="32" spans="1:2" x14ac:dyDescent="0.25">
      <c r="A32" s="46" t="s">
        <v>46</v>
      </c>
      <c r="B32" s="48">
        <v>86.709639192379868</v>
      </c>
    </row>
    <row r="33" spans="1:2" x14ac:dyDescent="0.25">
      <c r="A33" s="46" t="s">
        <v>66</v>
      </c>
      <c r="B33" s="48">
        <v>86.967802543140564</v>
      </c>
    </row>
    <row r="34" spans="1:2" x14ac:dyDescent="0.25">
      <c r="A34" s="46" t="s">
        <v>51</v>
      </c>
      <c r="B34" s="48">
        <v>87.893608033015951</v>
      </c>
    </row>
    <row r="35" spans="1:2" x14ac:dyDescent="0.25">
      <c r="A35" s="46" t="s">
        <v>58</v>
      </c>
      <c r="B35" s="48">
        <v>88.932400337762218</v>
      </c>
    </row>
    <row r="36" spans="1:2" x14ac:dyDescent="0.25">
      <c r="A36" s="46" t="s">
        <v>52</v>
      </c>
      <c r="B36" s="48">
        <v>90.41614358249079</v>
      </c>
    </row>
    <row r="37" spans="1:2" x14ac:dyDescent="0.25">
      <c r="A37" s="46" t="s">
        <v>69</v>
      </c>
      <c r="B37" s="48">
        <v>92.114596447094598</v>
      </c>
    </row>
    <row r="38" spans="1:2" x14ac:dyDescent="0.25">
      <c r="A38" s="46" t="s">
        <v>49</v>
      </c>
      <c r="B38" s="48">
        <v>92.183960976027663</v>
      </c>
    </row>
    <row r="39" spans="1:2" x14ac:dyDescent="0.25">
      <c r="A39" s="46" t="s">
        <v>47</v>
      </c>
      <c r="B39" s="48">
        <v>98.110836180825586</v>
      </c>
    </row>
  </sheetData>
  <autoFilter ref="A6:B39">
    <sortState ref="A6:B38">
      <sortCondition ref="B5:B38"/>
    </sortState>
  </autoFilter>
  <pageMargins left="0.7" right="0.7" top="0.75" bottom="0.75" header="0.3" footer="0.3"/>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6"/>
  <dimension ref="A1:B39"/>
  <sheetViews>
    <sheetView workbookViewId="0">
      <selection activeCell="A2" sqref="A2"/>
    </sheetView>
  </sheetViews>
  <sheetFormatPr baseColWidth="10" defaultRowHeight="15" x14ac:dyDescent="0.25"/>
  <cols>
    <col min="1" max="16384" width="11.42578125" style="45"/>
  </cols>
  <sheetData>
    <row r="1" spans="1:2" x14ac:dyDescent="0.25">
      <c r="A1" s="45" t="s">
        <v>528</v>
      </c>
    </row>
    <row r="2" spans="1:2" x14ac:dyDescent="0.25">
      <c r="A2" s="45" t="s">
        <v>495</v>
      </c>
    </row>
    <row r="3" spans="1:2" x14ac:dyDescent="0.25">
      <c r="A3" s="29" t="s">
        <v>486</v>
      </c>
    </row>
    <row r="4" spans="1:2" x14ac:dyDescent="0.25">
      <c r="A4" s="45" t="s">
        <v>487</v>
      </c>
    </row>
    <row r="6" spans="1:2" x14ac:dyDescent="0.25">
      <c r="A6" s="46" t="s">
        <v>391</v>
      </c>
      <c r="B6" s="45" t="s">
        <v>388</v>
      </c>
    </row>
    <row r="7" spans="1:2" x14ac:dyDescent="0.25">
      <c r="A7" s="46" t="s">
        <v>65</v>
      </c>
      <c r="B7" s="50">
        <v>-15.11257644475088</v>
      </c>
    </row>
    <row r="8" spans="1:2" x14ac:dyDescent="0.25">
      <c r="A8" s="46" t="s">
        <v>60</v>
      </c>
      <c r="B8" s="50">
        <v>-14.143970237228965</v>
      </c>
    </row>
    <row r="9" spans="1:2" x14ac:dyDescent="0.25">
      <c r="A9" s="46" t="s">
        <v>70</v>
      </c>
      <c r="B9" s="50">
        <v>-13.742830873975221</v>
      </c>
    </row>
    <row r="10" spans="1:2" x14ac:dyDescent="0.25">
      <c r="A10" s="46" t="s">
        <v>47</v>
      </c>
      <c r="B10" s="50">
        <v>-13.187456027468237</v>
      </c>
    </row>
    <row r="11" spans="1:2" x14ac:dyDescent="0.25">
      <c r="A11" s="46" t="s">
        <v>62</v>
      </c>
      <c r="B11" s="50">
        <v>-10.125886743312961</v>
      </c>
    </row>
    <row r="12" spans="1:2" x14ac:dyDescent="0.25">
      <c r="A12" s="46" t="s">
        <v>355</v>
      </c>
      <c r="B12" s="50">
        <v>-6.9060177530516746</v>
      </c>
    </row>
    <row r="13" spans="1:2" x14ac:dyDescent="0.25">
      <c r="A13" s="46" t="s">
        <v>55</v>
      </c>
      <c r="B13" s="50">
        <v>-6.547617120912264</v>
      </c>
    </row>
    <row r="14" spans="1:2" x14ac:dyDescent="0.25">
      <c r="A14" s="46" t="s">
        <v>57</v>
      </c>
      <c r="B14" s="50">
        <v>-5.877918390974413</v>
      </c>
    </row>
    <row r="15" spans="1:2" x14ac:dyDescent="0.25">
      <c r="A15" s="46" t="s">
        <v>45</v>
      </c>
      <c r="B15" s="50">
        <v>-5.7915879388072744</v>
      </c>
    </row>
    <row r="16" spans="1:2" x14ac:dyDescent="0.25">
      <c r="A16" s="46" t="s">
        <v>50</v>
      </c>
      <c r="B16" s="50">
        <v>-5.7219839619617847</v>
      </c>
    </row>
    <row r="17" spans="1:2" x14ac:dyDescent="0.25">
      <c r="A17" s="46" t="s">
        <v>54</v>
      </c>
      <c r="B17" s="50">
        <v>-5.3550601720348094</v>
      </c>
    </row>
    <row r="18" spans="1:2" x14ac:dyDescent="0.25">
      <c r="A18" s="46" t="s">
        <v>392</v>
      </c>
      <c r="B18" s="50">
        <v>-4.7082179049559025</v>
      </c>
    </row>
    <row r="19" spans="1:2" x14ac:dyDescent="0.25">
      <c r="A19" s="46" t="s">
        <v>63</v>
      </c>
      <c r="B19" s="50">
        <v>-4.6577919552681308</v>
      </c>
    </row>
    <row r="20" spans="1:2" x14ac:dyDescent="0.25">
      <c r="A20" s="46" t="s">
        <v>73</v>
      </c>
      <c r="B20" s="50">
        <v>-4.3321624660852542</v>
      </c>
    </row>
    <row r="21" spans="1:2" x14ac:dyDescent="0.25">
      <c r="A21" s="46" t="s">
        <v>67</v>
      </c>
      <c r="B21" s="50">
        <v>-3.5315052049672113</v>
      </c>
    </row>
    <row r="22" spans="1:2" x14ac:dyDescent="0.25">
      <c r="A22" s="46" t="s">
        <v>69</v>
      </c>
      <c r="B22" s="50">
        <v>-3.0947519133230461</v>
      </c>
    </row>
    <row r="23" spans="1:2" x14ac:dyDescent="0.25">
      <c r="A23" s="46" t="s">
        <v>59</v>
      </c>
      <c r="B23" s="50">
        <v>-2.2893111400443034</v>
      </c>
    </row>
    <row r="24" spans="1:2" x14ac:dyDescent="0.25">
      <c r="A24" s="46" t="s">
        <v>58</v>
      </c>
      <c r="B24" s="50">
        <v>-1.4954278760212936</v>
      </c>
    </row>
    <row r="25" spans="1:2" x14ac:dyDescent="0.25">
      <c r="A25" s="46" t="s">
        <v>33</v>
      </c>
      <c r="B25" s="50">
        <v>-1.2346269538558663</v>
      </c>
    </row>
    <row r="26" spans="1:2" x14ac:dyDescent="0.25">
      <c r="A26" s="46" t="s">
        <v>52</v>
      </c>
      <c r="B26" s="50">
        <v>-0.17683930401591885</v>
      </c>
    </row>
    <row r="27" spans="1:2" x14ac:dyDescent="0.25">
      <c r="A27" s="46" t="s">
        <v>393</v>
      </c>
      <c r="B27" s="50">
        <v>1.7212347291928554</v>
      </c>
    </row>
    <row r="28" spans="1:2" x14ac:dyDescent="0.25">
      <c r="A28" s="46" t="s">
        <v>42</v>
      </c>
      <c r="B28" s="50">
        <v>1.7578009491870272</v>
      </c>
    </row>
    <row r="29" spans="1:2" x14ac:dyDescent="0.25">
      <c r="A29" s="46" t="s">
        <v>49</v>
      </c>
      <c r="B29" s="50">
        <v>3.6940479604536947</v>
      </c>
    </row>
    <row r="30" spans="1:2" x14ac:dyDescent="0.25">
      <c r="A30" s="46" t="s">
        <v>72</v>
      </c>
      <c r="B30" s="50">
        <v>4.6842993542886902</v>
      </c>
    </row>
    <row r="31" spans="1:2" x14ac:dyDescent="0.25">
      <c r="A31" s="46" t="s">
        <v>64</v>
      </c>
      <c r="B31" s="50">
        <v>5.2032536939782714</v>
      </c>
    </row>
    <row r="32" spans="1:2" x14ac:dyDescent="0.25">
      <c r="A32" s="46" t="s">
        <v>53</v>
      </c>
      <c r="B32" s="50">
        <v>5.6297336167814738</v>
      </c>
    </row>
    <row r="33" spans="1:2" x14ac:dyDescent="0.25">
      <c r="A33" s="46" t="s">
        <v>66</v>
      </c>
      <c r="B33" s="50">
        <v>5.84039904527065</v>
      </c>
    </row>
    <row r="34" spans="1:2" x14ac:dyDescent="0.25">
      <c r="A34" s="46" t="s">
        <v>74</v>
      </c>
      <c r="B34" s="50">
        <v>6.4729499842507643</v>
      </c>
    </row>
    <row r="35" spans="1:2" x14ac:dyDescent="0.25">
      <c r="A35" s="46" t="s">
        <v>56</v>
      </c>
      <c r="B35" s="50">
        <v>8.2156160518445986</v>
      </c>
    </row>
    <row r="36" spans="1:2" x14ac:dyDescent="0.25">
      <c r="A36" s="46" t="s">
        <v>44</v>
      </c>
      <c r="B36" s="50">
        <v>12.419571457895561</v>
      </c>
    </row>
    <row r="37" spans="1:2" x14ac:dyDescent="0.25">
      <c r="A37" s="46" t="s">
        <v>51</v>
      </c>
      <c r="B37" s="50">
        <v>14.863611059953818</v>
      </c>
    </row>
    <row r="38" spans="1:2" x14ac:dyDescent="0.25">
      <c r="A38" s="46" t="s">
        <v>68</v>
      </c>
      <c r="B38" s="50">
        <v>15.70400066321136</v>
      </c>
    </row>
    <row r="39" spans="1:2" x14ac:dyDescent="0.25">
      <c r="A39" s="46" t="s">
        <v>46</v>
      </c>
      <c r="B39" s="50">
        <v>15.715736641895006</v>
      </c>
    </row>
  </sheetData>
  <autoFilter ref="A6:B39">
    <sortState ref="A6:B38">
      <sortCondition ref="B5:B38"/>
    </sortState>
  </autoFilter>
  <pageMargins left="0.7" right="0.7" top="0.75" bottom="0.75" header="0.3" footer="0.3"/>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7"/>
  <dimension ref="A1:B38"/>
  <sheetViews>
    <sheetView workbookViewId="0">
      <selection activeCell="A2" sqref="A2"/>
    </sheetView>
  </sheetViews>
  <sheetFormatPr baseColWidth="10" defaultRowHeight="15" x14ac:dyDescent="0.25"/>
  <cols>
    <col min="1" max="1" width="17.140625" style="51" bestFit="1" customWidth="1"/>
    <col min="2" max="16384" width="11.42578125" style="51"/>
  </cols>
  <sheetData>
    <row r="1" spans="1:2" x14ac:dyDescent="0.25">
      <c r="A1" s="51" t="s">
        <v>529</v>
      </c>
    </row>
    <row r="2" spans="1:2" x14ac:dyDescent="0.25">
      <c r="A2" s="29" t="s">
        <v>486</v>
      </c>
    </row>
    <row r="3" spans="1:2" x14ac:dyDescent="0.25">
      <c r="A3" s="45" t="s">
        <v>487</v>
      </c>
    </row>
    <row r="5" spans="1:2" x14ac:dyDescent="0.25">
      <c r="A5" s="52" t="s">
        <v>391</v>
      </c>
      <c r="B5" s="51" t="s">
        <v>496</v>
      </c>
    </row>
    <row r="6" spans="1:2" x14ac:dyDescent="0.25">
      <c r="A6" s="52" t="s">
        <v>63</v>
      </c>
      <c r="B6" s="53">
        <v>9.3174288896353001</v>
      </c>
    </row>
    <row r="7" spans="1:2" x14ac:dyDescent="0.25">
      <c r="A7" s="52" t="s">
        <v>74</v>
      </c>
      <c r="B7" s="53">
        <v>9.598971232615737</v>
      </c>
    </row>
    <row r="8" spans="1:2" x14ac:dyDescent="0.25">
      <c r="A8" s="52" t="s">
        <v>58</v>
      </c>
      <c r="B8" s="53">
        <v>9.7724639120646266</v>
      </c>
    </row>
    <row r="9" spans="1:2" x14ac:dyDescent="0.25">
      <c r="A9" s="52" t="s">
        <v>67</v>
      </c>
      <c r="B9" s="53">
        <v>10.098869181318255</v>
      </c>
    </row>
    <row r="10" spans="1:2" x14ac:dyDescent="0.25">
      <c r="A10" s="52" t="s">
        <v>59</v>
      </c>
      <c r="B10" s="53">
        <v>10.152056404230317</v>
      </c>
    </row>
    <row r="11" spans="1:2" x14ac:dyDescent="0.25">
      <c r="A11" s="52" t="s">
        <v>72</v>
      </c>
      <c r="B11" s="53">
        <v>10.540922126626958</v>
      </c>
    </row>
    <row r="12" spans="1:2" x14ac:dyDescent="0.25">
      <c r="A12" s="52" t="s">
        <v>68</v>
      </c>
      <c r="B12" s="53">
        <v>10.602474307782941</v>
      </c>
    </row>
    <row r="13" spans="1:2" x14ac:dyDescent="0.25">
      <c r="A13" s="52" t="s">
        <v>62</v>
      </c>
      <c r="B13" s="53">
        <v>10.608730158730159</v>
      </c>
    </row>
    <row r="14" spans="1:2" x14ac:dyDescent="0.25">
      <c r="A14" s="52" t="s">
        <v>60</v>
      </c>
      <c r="B14" s="53">
        <v>10.68451896467524</v>
      </c>
    </row>
    <row r="15" spans="1:2" x14ac:dyDescent="0.25">
      <c r="A15" s="52" t="s">
        <v>49</v>
      </c>
      <c r="B15" s="53">
        <v>10.726075667655786</v>
      </c>
    </row>
    <row r="16" spans="1:2" x14ac:dyDescent="0.25">
      <c r="A16" s="52" t="s">
        <v>392</v>
      </c>
      <c r="B16" s="53">
        <v>10.951280623608017</v>
      </c>
    </row>
    <row r="17" spans="1:2" x14ac:dyDescent="0.25">
      <c r="A17" s="52" t="s">
        <v>33</v>
      </c>
      <c r="B17" s="53">
        <v>10.993797676663759</v>
      </c>
    </row>
    <row r="18" spans="1:2" x14ac:dyDescent="0.25">
      <c r="A18" s="52" t="s">
        <v>355</v>
      </c>
      <c r="B18" s="53">
        <v>11.08819560212749</v>
      </c>
    </row>
    <row r="19" spans="1:2" x14ac:dyDescent="0.25">
      <c r="A19" s="52" t="s">
        <v>65</v>
      </c>
      <c r="B19" s="53">
        <v>11.170452879964825</v>
      </c>
    </row>
    <row r="20" spans="1:2" x14ac:dyDescent="0.25">
      <c r="A20" s="52" t="s">
        <v>57</v>
      </c>
      <c r="B20" s="53">
        <v>11.20789030271338</v>
      </c>
    </row>
    <row r="21" spans="1:2" x14ac:dyDescent="0.25">
      <c r="A21" s="52" t="s">
        <v>42</v>
      </c>
      <c r="B21" s="53">
        <v>11.223596035865974</v>
      </c>
    </row>
    <row r="22" spans="1:2" x14ac:dyDescent="0.25">
      <c r="A22" s="52" t="s">
        <v>66</v>
      </c>
      <c r="B22" s="53">
        <v>11.340279500537502</v>
      </c>
    </row>
    <row r="23" spans="1:2" x14ac:dyDescent="0.25">
      <c r="A23" s="52" t="s">
        <v>393</v>
      </c>
      <c r="B23" s="53">
        <v>11.447261388286334</v>
      </c>
    </row>
    <row r="24" spans="1:2" x14ac:dyDescent="0.25">
      <c r="A24" s="52" t="s">
        <v>46</v>
      </c>
      <c r="B24" s="53">
        <v>11.604456294039231</v>
      </c>
    </row>
    <row r="25" spans="1:2" x14ac:dyDescent="0.25">
      <c r="A25" s="52" t="s">
        <v>54</v>
      </c>
      <c r="B25" s="53">
        <v>11.64959928762244</v>
      </c>
    </row>
    <row r="26" spans="1:2" x14ac:dyDescent="0.25">
      <c r="A26" s="52" t="s">
        <v>56</v>
      </c>
      <c r="B26" s="53">
        <v>11.650930313186178</v>
      </c>
    </row>
    <row r="27" spans="1:2" x14ac:dyDescent="0.25">
      <c r="A27" s="52" t="s">
        <v>73</v>
      </c>
      <c r="B27" s="53">
        <v>11.741328875888007</v>
      </c>
    </row>
    <row r="28" spans="1:2" x14ac:dyDescent="0.25">
      <c r="A28" s="52" t="s">
        <v>45</v>
      </c>
      <c r="B28" s="53">
        <v>11.805530507965134</v>
      </c>
    </row>
    <row r="29" spans="1:2" x14ac:dyDescent="0.25">
      <c r="A29" s="52" t="s">
        <v>55</v>
      </c>
      <c r="B29" s="53">
        <v>11.930566514123402</v>
      </c>
    </row>
    <row r="30" spans="1:2" x14ac:dyDescent="0.25">
      <c r="A30" s="52" t="s">
        <v>70</v>
      </c>
      <c r="B30" s="53">
        <v>11.985770878809928</v>
      </c>
    </row>
    <row r="31" spans="1:2" x14ac:dyDescent="0.25">
      <c r="A31" s="52" t="s">
        <v>53</v>
      </c>
      <c r="B31" s="53">
        <v>11.991566920565832</v>
      </c>
    </row>
    <row r="32" spans="1:2" x14ac:dyDescent="0.25">
      <c r="A32" s="52" t="s">
        <v>64</v>
      </c>
      <c r="B32" s="53">
        <v>12.261917215887296</v>
      </c>
    </row>
    <row r="33" spans="1:2" x14ac:dyDescent="0.25">
      <c r="A33" s="52" t="s">
        <v>69</v>
      </c>
      <c r="B33" s="53">
        <v>12.274944125159642</v>
      </c>
    </row>
    <row r="34" spans="1:2" x14ac:dyDescent="0.25">
      <c r="A34" s="52" t="s">
        <v>52</v>
      </c>
      <c r="B34" s="53">
        <v>12.346519152489302</v>
      </c>
    </row>
    <row r="35" spans="1:2" x14ac:dyDescent="0.25">
      <c r="A35" s="52" t="s">
        <v>50</v>
      </c>
      <c r="B35" s="53">
        <v>12.84286477819348</v>
      </c>
    </row>
    <row r="36" spans="1:2" x14ac:dyDescent="0.25">
      <c r="A36" s="52" t="s">
        <v>51</v>
      </c>
      <c r="B36" s="53">
        <v>13.502497687326549</v>
      </c>
    </row>
    <row r="37" spans="1:2" x14ac:dyDescent="0.25">
      <c r="A37" s="52" t="s">
        <v>47</v>
      </c>
      <c r="B37" s="53">
        <v>13.589823468328142</v>
      </c>
    </row>
    <row r="38" spans="1:2" x14ac:dyDescent="0.25">
      <c r="A38" s="52" t="s">
        <v>44</v>
      </c>
      <c r="B38" s="53">
        <v>13.632549562010142</v>
      </c>
    </row>
  </sheetData>
  <autoFilter ref="A5:B38">
    <sortState ref="A6:B38">
      <sortCondition ref="B5:B38"/>
    </sortState>
  </autoFilter>
  <pageMargins left="0.7" right="0.7" top="0.75" bottom="0.75" header="0.3" footer="0.3"/>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8"/>
  <dimension ref="A1:B38"/>
  <sheetViews>
    <sheetView workbookViewId="0"/>
  </sheetViews>
  <sheetFormatPr baseColWidth="10" defaultRowHeight="15" x14ac:dyDescent="0.25"/>
  <cols>
    <col min="1" max="1" width="17" style="51" customWidth="1"/>
    <col min="2" max="16384" width="11.42578125" style="51"/>
  </cols>
  <sheetData>
    <row r="1" spans="1:2" x14ac:dyDescent="0.25">
      <c r="A1" s="51" t="s">
        <v>530</v>
      </c>
    </row>
    <row r="2" spans="1:2" x14ac:dyDescent="0.25">
      <c r="A2" s="29" t="s">
        <v>486</v>
      </c>
    </row>
    <row r="3" spans="1:2" x14ac:dyDescent="0.25">
      <c r="A3" s="45" t="s">
        <v>487</v>
      </c>
    </row>
    <row r="5" spans="1:2" x14ac:dyDescent="0.25">
      <c r="A5" s="52" t="s">
        <v>391</v>
      </c>
      <c r="B5" s="51" t="s">
        <v>496</v>
      </c>
    </row>
    <row r="6" spans="1:2" x14ac:dyDescent="0.25">
      <c r="A6" s="52" t="s">
        <v>72</v>
      </c>
      <c r="B6" s="53">
        <v>7.5008243267997798</v>
      </c>
    </row>
    <row r="7" spans="1:2" x14ac:dyDescent="0.25">
      <c r="A7" s="52" t="s">
        <v>355</v>
      </c>
      <c r="B7" s="53">
        <v>7.5550723061868004</v>
      </c>
    </row>
    <row r="8" spans="1:2" x14ac:dyDescent="0.25">
      <c r="A8" s="52" t="s">
        <v>74</v>
      </c>
      <c r="B8" s="53">
        <v>7.7162673392181587</v>
      </c>
    </row>
    <row r="9" spans="1:2" x14ac:dyDescent="0.25">
      <c r="A9" s="52" t="s">
        <v>63</v>
      </c>
      <c r="B9" s="53">
        <v>7.8652362846279198</v>
      </c>
    </row>
    <row r="10" spans="1:2" x14ac:dyDescent="0.25">
      <c r="A10" s="52" t="s">
        <v>67</v>
      </c>
      <c r="B10" s="53">
        <v>8.0154785658141368</v>
      </c>
    </row>
    <row r="11" spans="1:2" x14ac:dyDescent="0.25">
      <c r="A11" s="52" t="s">
        <v>49</v>
      </c>
      <c r="B11" s="53">
        <v>8.3560673162090353</v>
      </c>
    </row>
    <row r="12" spans="1:2" x14ac:dyDescent="0.25">
      <c r="A12" s="52" t="s">
        <v>45</v>
      </c>
      <c r="B12" s="53">
        <v>8.3723404255319149</v>
      </c>
    </row>
    <row r="13" spans="1:2" x14ac:dyDescent="0.25">
      <c r="A13" s="52" t="s">
        <v>58</v>
      </c>
      <c r="B13" s="53">
        <v>8.377429064025014</v>
      </c>
    </row>
    <row r="14" spans="1:2" x14ac:dyDescent="0.25">
      <c r="A14" s="52" t="s">
        <v>68</v>
      </c>
      <c r="B14" s="53">
        <v>8.4786499037263567</v>
      </c>
    </row>
    <row r="15" spans="1:2" x14ac:dyDescent="0.25">
      <c r="A15" s="52" t="s">
        <v>66</v>
      </c>
      <c r="B15" s="53">
        <v>8.5335755618355531</v>
      </c>
    </row>
    <row r="16" spans="1:2" x14ac:dyDescent="0.25">
      <c r="A16" s="52" t="s">
        <v>392</v>
      </c>
      <c r="B16" s="53">
        <v>8.6831395348837201</v>
      </c>
    </row>
    <row r="17" spans="1:2" x14ac:dyDescent="0.25">
      <c r="A17" s="52" t="s">
        <v>65</v>
      </c>
      <c r="B17" s="53">
        <v>8.7634763476347644</v>
      </c>
    </row>
    <row r="18" spans="1:2" x14ac:dyDescent="0.25">
      <c r="A18" s="52" t="s">
        <v>46</v>
      </c>
      <c r="B18" s="53">
        <v>8.8280472636815919</v>
      </c>
    </row>
    <row r="19" spans="1:2" x14ac:dyDescent="0.25">
      <c r="A19" s="52" t="s">
        <v>33</v>
      </c>
      <c r="B19" s="53">
        <v>8.831818427196783</v>
      </c>
    </row>
    <row r="20" spans="1:2" x14ac:dyDescent="0.25">
      <c r="A20" s="52" t="s">
        <v>59</v>
      </c>
      <c r="B20" s="53">
        <v>8.8894289185905233</v>
      </c>
    </row>
    <row r="21" spans="1:2" x14ac:dyDescent="0.25">
      <c r="A21" s="52" t="s">
        <v>56</v>
      </c>
      <c r="B21" s="53">
        <v>8.9199533060952216</v>
      </c>
    </row>
    <row r="22" spans="1:2" x14ac:dyDescent="0.25">
      <c r="A22" s="52" t="s">
        <v>62</v>
      </c>
      <c r="B22" s="53">
        <v>8.944290976058932</v>
      </c>
    </row>
    <row r="23" spans="1:2" x14ac:dyDescent="0.25">
      <c r="A23" s="52" t="s">
        <v>54</v>
      </c>
      <c r="B23" s="53">
        <v>9.0404145077720202</v>
      </c>
    </row>
    <row r="24" spans="1:2" x14ac:dyDescent="0.25">
      <c r="A24" s="52" t="s">
        <v>64</v>
      </c>
      <c r="B24" s="53">
        <v>9.1837813349441255</v>
      </c>
    </row>
    <row r="25" spans="1:2" x14ac:dyDescent="0.25">
      <c r="A25" s="52" t="s">
        <v>42</v>
      </c>
      <c r="B25" s="53">
        <v>9.2354266403829914</v>
      </c>
    </row>
    <row r="26" spans="1:2" x14ac:dyDescent="0.25">
      <c r="A26" s="52" t="s">
        <v>47</v>
      </c>
      <c r="B26" s="53">
        <v>9.2681607418856267</v>
      </c>
    </row>
    <row r="27" spans="1:2" x14ac:dyDescent="0.25">
      <c r="A27" s="52" t="s">
        <v>60</v>
      </c>
      <c r="B27" s="53">
        <v>9.2773506800709633</v>
      </c>
    </row>
    <row r="28" spans="1:2" x14ac:dyDescent="0.25">
      <c r="A28" s="52" t="s">
        <v>70</v>
      </c>
      <c r="B28" s="53">
        <v>9.3226959573638375</v>
      </c>
    </row>
    <row r="29" spans="1:2" x14ac:dyDescent="0.25">
      <c r="A29" s="52" t="s">
        <v>73</v>
      </c>
      <c r="B29" s="53">
        <v>9.4494356659142209</v>
      </c>
    </row>
    <row r="30" spans="1:2" x14ac:dyDescent="0.25">
      <c r="A30" s="52" t="s">
        <v>57</v>
      </c>
      <c r="B30" s="53">
        <v>9.4544121958369978</v>
      </c>
    </row>
    <row r="31" spans="1:2" x14ac:dyDescent="0.25">
      <c r="A31" s="52" t="s">
        <v>50</v>
      </c>
      <c r="B31" s="53">
        <v>9.5966213432220844</v>
      </c>
    </row>
    <row r="32" spans="1:2" x14ac:dyDescent="0.25">
      <c r="A32" s="52" t="s">
        <v>69</v>
      </c>
      <c r="B32" s="53">
        <v>9.6702740854017168</v>
      </c>
    </row>
    <row r="33" spans="1:2" x14ac:dyDescent="0.25">
      <c r="A33" s="52" t="s">
        <v>393</v>
      </c>
      <c r="B33" s="53">
        <v>9.6912308209205964</v>
      </c>
    </row>
    <row r="34" spans="1:2" x14ac:dyDescent="0.25">
      <c r="A34" s="52" t="s">
        <v>53</v>
      </c>
      <c r="B34" s="53">
        <v>9.7770298695835081</v>
      </c>
    </row>
    <row r="35" spans="1:2" x14ac:dyDescent="0.25">
      <c r="A35" s="52" t="s">
        <v>55</v>
      </c>
      <c r="B35" s="53">
        <v>9.8899919506305345</v>
      </c>
    </row>
    <row r="36" spans="1:2" x14ac:dyDescent="0.25">
      <c r="A36" s="52" t="s">
        <v>44</v>
      </c>
      <c r="B36" s="53">
        <v>9.8960657662947735</v>
      </c>
    </row>
    <row r="37" spans="1:2" x14ac:dyDescent="0.25">
      <c r="A37" s="52" t="s">
        <v>52</v>
      </c>
      <c r="B37" s="53">
        <v>10.17360091368902</v>
      </c>
    </row>
    <row r="38" spans="1:2" x14ac:dyDescent="0.25">
      <c r="A38" s="52" t="s">
        <v>51</v>
      </c>
      <c r="B38" s="53">
        <v>10.738759917719658</v>
      </c>
    </row>
  </sheetData>
  <autoFilter ref="A5:B38">
    <sortState ref="A6:B38">
      <sortCondition ref="B5:B38"/>
    </sortState>
  </autoFilter>
  <pageMargins left="0.7" right="0.7" top="0.75" bottom="0.75" header="0.3" footer="0.3"/>
  <drawing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0"/>
  <dimension ref="A1:B38"/>
  <sheetViews>
    <sheetView workbookViewId="0">
      <selection activeCell="A2" sqref="A2"/>
    </sheetView>
  </sheetViews>
  <sheetFormatPr baseColWidth="10" defaultRowHeight="15" x14ac:dyDescent="0.25"/>
  <cols>
    <col min="1" max="1" width="17.28515625" style="51" customWidth="1"/>
    <col min="2" max="16384" width="11.42578125" style="51"/>
  </cols>
  <sheetData>
    <row r="1" spans="1:2" x14ac:dyDescent="0.25">
      <c r="A1" s="51" t="s">
        <v>532</v>
      </c>
    </row>
    <row r="2" spans="1:2" x14ac:dyDescent="0.25">
      <c r="A2" s="29" t="s">
        <v>486</v>
      </c>
    </row>
    <row r="3" spans="1:2" x14ac:dyDescent="0.25">
      <c r="A3" s="45" t="s">
        <v>487</v>
      </c>
    </row>
    <row r="5" spans="1:2" x14ac:dyDescent="0.25">
      <c r="A5" s="52" t="s">
        <v>391</v>
      </c>
      <c r="B5" s="51" t="s">
        <v>496</v>
      </c>
    </row>
    <row r="6" spans="1:2" x14ac:dyDescent="0.25">
      <c r="A6" s="52" t="s">
        <v>393</v>
      </c>
      <c r="B6" s="53">
        <v>83.345528455284551</v>
      </c>
    </row>
    <row r="7" spans="1:2" x14ac:dyDescent="0.25">
      <c r="A7" s="52" t="s">
        <v>62</v>
      </c>
      <c r="B7" s="53">
        <v>83.4</v>
      </c>
    </row>
    <row r="8" spans="1:2" x14ac:dyDescent="0.25">
      <c r="A8" s="52" t="s">
        <v>67</v>
      </c>
      <c r="B8" s="53">
        <v>83.411363636363632</v>
      </c>
    </row>
    <row r="9" spans="1:2" x14ac:dyDescent="0.25">
      <c r="A9" s="52" t="s">
        <v>59</v>
      </c>
      <c r="B9" s="53">
        <v>83.441666666666663</v>
      </c>
    </row>
    <row r="10" spans="1:2" x14ac:dyDescent="0.25">
      <c r="A10" s="52" t="s">
        <v>55</v>
      </c>
      <c r="B10" s="53">
        <v>83.666666666666671</v>
      </c>
    </row>
    <row r="11" spans="1:2" x14ac:dyDescent="0.25">
      <c r="A11" s="52" t="s">
        <v>56</v>
      </c>
      <c r="B11" s="53">
        <v>83.757457846952008</v>
      </c>
    </row>
    <row r="12" spans="1:2" x14ac:dyDescent="0.25">
      <c r="A12" s="52" t="s">
        <v>52</v>
      </c>
      <c r="B12" s="53">
        <v>83.770557029177724</v>
      </c>
    </row>
    <row r="13" spans="1:2" x14ac:dyDescent="0.25">
      <c r="A13" s="52" t="s">
        <v>45</v>
      </c>
      <c r="B13" s="53">
        <v>83.779874213836479</v>
      </c>
    </row>
    <row r="14" spans="1:2" x14ac:dyDescent="0.25">
      <c r="A14" s="52" t="s">
        <v>68</v>
      </c>
      <c r="B14" s="53">
        <v>83.780487804878049</v>
      </c>
    </row>
    <row r="15" spans="1:2" x14ac:dyDescent="0.25">
      <c r="A15" s="52" t="s">
        <v>392</v>
      </c>
      <c r="B15" s="53">
        <v>83.832183908045977</v>
      </c>
    </row>
    <row r="16" spans="1:2" x14ac:dyDescent="0.25">
      <c r="A16" s="52" t="s">
        <v>33</v>
      </c>
      <c r="B16" s="53">
        <v>83.847591123375878</v>
      </c>
    </row>
    <row r="17" spans="1:2" x14ac:dyDescent="0.25">
      <c r="A17" s="52" t="s">
        <v>42</v>
      </c>
      <c r="B17" s="53">
        <v>83.853522867737951</v>
      </c>
    </row>
    <row r="18" spans="1:2" x14ac:dyDescent="0.25">
      <c r="A18" s="52" t="s">
        <v>51</v>
      </c>
      <c r="B18" s="53">
        <v>83.868217054263567</v>
      </c>
    </row>
    <row r="19" spans="1:2" x14ac:dyDescent="0.25">
      <c r="A19" s="52" t="s">
        <v>69</v>
      </c>
      <c r="B19" s="53">
        <v>83.888097660223806</v>
      </c>
    </row>
    <row r="20" spans="1:2" x14ac:dyDescent="0.25">
      <c r="A20" s="52" t="s">
        <v>70</v>
      </c>
      <c r="B20" s="53">
        <v>83.914146341463422</v>
      </c>
    </row>
    <row r="21" spans="1:2" x14ac:dyDescent="0.25">
      <c r="A21" s="52" t="s">
        <v>63</v>
      </c>
      <c r="B21" s="53">
        <v>83.919920582395761</v>
      </c>
    </row>
    <row r="22" spans="1:2" x14ac:dyDescent="0.25">
      <c r="A22" s="52" t="s">
        <v>44</v>
      </c>
      <c r="B22" s="53">
        <v>83.925925925925924</v>
      </c>
    </row>
    <row r="23" spans="1:2" x14ac:dyDescent="0.25">
      <c r="A23" s="52" t="s">
        <v>58</v>
      </c>
      <c r="B23" s="53">
        <v>83.926504629629633</v>
      </c>
    </row>
    <row r="24" spans="1:2" x14ac:dyDescent="0.25">
      <c r="A24" s="52" t="s">
        <v>64</v>
      </c>
      <c r="B24" s="53">
        <v>83.927819548872179</v>
      </c>
    </row>
    <row r="25" spans="1:2" x14ac:dyDescent="0.25">
      <c r="A25" s="52" t="s">
        <v>53</v>
      </c>
      <c r="B25" s="53">
        <v>83.953642384105962</v>
      </c>
    </row>
    <row r="26" spans="1:2" x14ac:dyDescent="0.25">
      <c r="A26" s="52" t="s">
        <v>355</v>
      </c>
      <c r="B26" s="53">
        <v>83.957191780821915</v>
      </c>
    </row>
    <row r="27" spans="1:2" x14ac:dyDescent="0.25">
      <c r="A27" s="52" t="s">
        <v>57</v>
      </c>
      <c r="B27" s="53">
        <v>83.958855098389975</v>
      </c>
    </row>
    <row r="28" spans="1:2" x14ac:dyDescent="0.25">
      <c r="A28" s="52" t="s">
        <v>47</v>
      </c>
      <c r="B28" s="53">
        <v>83.966386554621849</v>
      </c>
    </row>
    <row r="29" spans="1:2" x14ac:dyDescent="0.25">
      <c r="A29" s="52" t="s">
        <v>50</v>
      </c>
      <c r="B29" s="53">
        <v>83.97837837837838</v>
      </c>
    </row>
    <row r="30" spans="1:2" x14ac:dyDescent="0.25">
      <c r="A30" s="52" t="s">
        <v>66</v>
      </c>
      <c r="B30" s="53">
        <v>83.978401727861765</v>
      </c>
    </row>
    <row r="31" spans="1:2" x14ac:dyDescent="0.25">
      <c r="A31" s="52" t="s">
        <v>49</v>
      </c>
      <c r="B31" s="53">
        <v>83.980487804878052</v>
      </c>
    </row>
    <row r="32" spans="1:2" x14ac:dyDescent="0.25">
      <c r="A32" s="52" t="s">
        <v>60</v>
      </c>
      <c r="B32" s="53">
        <v>83.985507246376812</v>
      </c>
    </row>
    <row r="33" spans="1:2" x14ac:dyDescent="0.25">
      <c r="A33" s="52" t="s">
        <v>46</v>
      </c>
      <c r="B33" s="53">
        <v>83.986956521739131</v>
      </c>
    </row>
    <row r="34" spans="1:2" x14ac:dyDescent="0.25">
      <c r="A34" s="52" t="s">
        <v>72</v>
      </c>
      <c r="B34" s="53">
        <v>83.995098039215691</v>
      </c>
    </row>
    <row r="35" spans="1:2" x14ac:dyDescent="0.25">
      <c r="A35" s="52" t="s">
        <v>54</v>
      </c>
      <c r="B35" s="53">
        <v>84</v>
      </c>
    </row>
    <row r="36" spans="1:2" x14ac:dyDescent="0.25">
      <c r="A36" s="52" t="s">
        <v>73</v>
      </c>
      <c r="B36" s="53">
        <v>84</v>
      </c>
    </row>
    <row r="37" spans="1:2" x14ac:dyDescent="0.25">
      <c r="A37" s="52" t="s">
        <v>74</v>
      </c>
      <c r="B37" s="53">
        <v>84</v>
      </c>
    </row>
    <row r="38" spans="1:2" x14ac:dyDescent="0.25">
      <c r="A38" s="52" t="s">
        <v>65</v>
      </c>
      <c r="B38" s="53">
        <v>84</v>
      </c>
    </row>
  </sheetData>
  <autoFilter ref="A5:B38">
    <sortState ref="A6:B38">
      <sortCondition ref="B5:B38"/>
    </sortState>
  </autoFilter>
  <pageMargins left="0.7" right="0.7" top="0.75" bottom="0.75" header="0.3" footer="0.3"/>
  <drawing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9"/>
  <dimension ref="A1:B38"/>
  <sheetViews>
    <sheetView workbookViewId="0">
      <selection activeCell="A2" sqref="A2"/>
    </sheetView>
  </sheetViews>
  <sheetFormatPr baseColWidth="10" defaultRowHeight="15" x14ac:dyDescent="0.25"/>
  <cols>
    <col min="1" max="16384" width="11.42578125" style="51"/>
  </cols>
  <sheetData>
    <row r="1" spans="1:2" x14ac:dyDescent="0.25">
      <c r="A1" s="51" t="s">
        <v>531</v>
      </c>
    </row>
    <row r="2" spans="1:2" x14ac:dyDescent="0.25">
      <c r="A2" s="29" t="s">
        <v>486</v>
      </c>
    </row>
    <row r="3" spans="1:2" x14ac:dyDescent="0.25">
      <c r="A3" s="45" t="s">
        <v>487</v>
      </c>
    </row>
    <row r="5" spans="1:2" x14ac:dyDescent="0.25">
      <c r="A5" s="52" t="s">
        <v>391</v>
      </c>
      <c r="B5" s="51" t="s">
        <v>496</v>
      </c>
    </row>
    <row r="6" spans="1:2" x14ac:dyDescent="0.25">
      <c r="A6" s="52" t="s">
        <v>63</v>
      </c>
      <c r="B6" s="53">
        <v>6.0681070410177673</v>
      </c>
    </row>
    <row r="7" spans="1:2" x14ac:dyDescent="0.25">
      <c r="A7" s="52" t="s">
        <v>392</v>
      </c>
      <c r="B7" s="53">
        <v>6.2999133198497548</v>
      </c>
    </row>
    <row r="8" spans="1:2" x14ac:dyDescent="0.25">
      <c r="A8" s="52" t="s">
        <v>74</v>
      </c>
      <c r="B8" s="53">
        <v>6.3017782426778242</v>
      </c>
    </row>
    <row r="9" spans="1:2" x14ac:dyDescent="0.25">
      <c r="A9" s="52" t="s">
        <v>72</v>
      </c>
      <c r="B9" s="53">
        <v>6.3604251328540169</v>
      </c>
    </row>
    <row r="10" spans="1:2" x14ac:dyDescent="0.25">
      <c r="A10" s="52" t="s">
        <v>62</v>
      </c>
      <c r="B10" s="53">
        <v>6.3917175831636115</v>
      </c>
    </row>
    <row r="11" spans="1:2" x14ac:dyDescent="0.25">
      <c r="A11" s="52" t="s">
        <v>58</v>
      </c>
      <c r="B11" s="53">
        <v>6.4853837033402835</v>
      </c>
    </row>
    <row r="12" spans="1:2" x14ac:dyDescent="0.25">
      <c r="A12" s="52" t="s">
        <v>67</v>
      </c>
      <c r="B12" s="53">
        <v>6.521837439009877</v>
      </c>
    </row>
    <row r="13" spans="1:2" x14ac:dyDescent="0.25">
      <c r="A13" s="52" t="s">
        <v>60</v>
      </c>
      <c r="B13" s="53">
        <v>6.606891151135474</v>
      </c>
    </row>
    <row r="14" spans="1:2" x14ac:dyDescent="0.25">
      <c r="A14" s="52" t="s">
        <v>56</v>
      </c>
      <c r="B14" s="53">
        <v>6.6219726992514314</v>
      </c>
    </row>
    <row r="15" spans="1:2" x14ac:dyDescent="0.25">
      <c r="A15" s="52" t="s">
        <v>73</v>
      </c>
      <c r="B15" s="53">
        <v>6.6247947454844009</v>
      </c>
    </row>
    <row r="16" spans="1:2" x14ac:dyDescent="0.25">
      <c r="A16" s="52" t="s">
        <v>59</v>
      </c>
      <c r="B16" s="53">
        <v>6.7442977190876352</v>
      </c>
    </row>
    <row r="17" spans="1:2" x14ac:dyDescent="0.25">
      <c r="A17" s="52" t="s">
        <v>49</v>
      </c>
      <c r="B17" s="53">
        <v>6.8427777777777781</v>
      </c>
    </row>
    <row r="18" spans="1:2" x14ac:dyDescent="0.25">
      <c r="A18" s="52" t="s">
        <v>42</v>
      </c>
      <c r="B18" s="53">
        <v>6.9422194278528764</v>
      </c>
    </row>
    <row r="19" spans="1:2" x14ac:dyDescent="0.25">
      <c r="A19" s="52" t="s">
        <v>54</v>
      </c>
      <c r="B19" s="53">
        <v>6.9743223965763192</v>
      </c>
    </row>
    <row r="20" spans="1:2" x14ac:dyDescent="0.25">
      <c r="A20" s="52" t="s">
        <v>33</v>
      </c>
      <c r="B20" s="53">
        <v>7.0685009618457411</v>
      </c>
    </row>
    <row r="21" spans="1:2" x14ac:dyDescent="0.25">
      <c r="A21" s="52" t="s">
        <v>53</v>
      </c>
      <c r="B21" s="53">
        <v>7.1114982578397212</v>
      </c>
    </row>
    <row r="22" spans="1:2" x14ac:dyDescent="0.25">
      <c r="A22" s="52" t="s">
        <v>68</v>
      </c>
      <c r="B22" s="53">
        <v>7.1785291631445478</v>
      </c>
    </row>
    <row r="23" spans="1:2" x14ac:dyDescent="0.25">
      <c r="A23" s="52" t="s">
        <v>55</v>
      </c>
      <c r="B23" s="53">
        <v>7.2950680272108848</v>
      </c>
    </row>
    <row r="24" spans="1:2" x14ac:dyDescent="0.25">
      <c r="A24" s="52" t="s">
        <v>46</v>
      </c>
      <c r="B24" s="53">
        <v>7.3279778393351798</v>
      </c>
    </row>
    <row r="25" spans="1:2" x14ac:dyDescent="0.25">
      <c r="A25" s="52" t="s">
        <v>65</v>
      </c>
      <c r="B25" s="53">
        <v>7.4357707509881426</v>
      </c>
    </row>
    <row r="26" spans="1:2" x14ac:dyDescent="0.25">
      <c r="A26" s="52" t="s">
        <v>355</v>
      </c>
      <c r="B26" s="53">
        <v>7.5152698863636367</v>
      </c>
    </row>
    <row r="27" spans="1:2" x14ac:dyDescent="0.25">
      <c r="A27" s="52" t="s">
        <v>57</v>
      </c>
      <c r="B27" s="53">
        <v>7.6677052500389467</v>
      </c>
    </row>
    <row r="28" spans="1:2" x14ac:dyDescent="0.25">
      <c r="A28" s="52" t="s">
        <v>64</v>
      </c>
      <c r="B28" s="53">
        <v>7.6949605667691481</v>
      </c>
    </row>
    <row r="29" spans="1:2" x14ac:dyDescent="0.25">
      <c r="A29" s="52" t="s">
        <v>393</v>
      </c>
      <c r="B29" s="53">
        <v>7.7529544175576817</v>
      </c>
    </row>
    <row r="30" spans="1:2" x14ac:dyDescent="0.25">
      <c r="A30" s="52" t="s">
        <v>45</v>
      </c>
      <c r="B30" s="53">
        <v>7.8081510934393634</v>
      </c>
    </row>
    <row r="31" spans="1:2" x14ac:dyDescent="0.25">
      <c r="A31" s="52" t="s">
        <v>52</v>
      </c>
      <c r="B31" s="53">
        <v>7.9208130081300814</v>
      </c>
    </row>
    <row r="32" spans="1:2" x14ac:dyDescent="0.25">
      <c r="A32" s="52" t="s">
        <v>70</v>
      </c>
      <c r="B32" s="53">
        <v>8.0524798847123815</v>
      </c>
    </row>
    <row r="33" spans="1:2" x14ac:dyDescent="0.25">
      <c r="A33" s="52" t="s">
        <v>47</v>
      </c>
      <c r="B33" s="53">
        <v>8.1656920077972703</v>
      </c>
    </row>
    <row r="34" spans="1:2" x14ac:dyDescent="0.25">
      <c r="A34" s="52" t="s">
        <v>50</v>
      </c>
      <c r="B34" s="53">
        <v>8.1690265486725657</v>
      </c>
    </row>
    <row r="35" spans="1:2" x14ac:dyDescent="0.25">
      <c r="A35" s="52" t="s">
        <v>66</v>
      </c>
      <c r="B35" s="53">
        <v>8.297928078113836</v>
      </c>
    </row>
    <row r="36" spans="1:2" x14ac:dyDescent="0.25">
      <c r="A36" s="52" t="s">
        <v>51</v>
      </c>
      <c r="B36" s="53">
        <v>8.4856651376146797</v>
      </c>
    </row>
    <row r="37" spans="1:2" x14ac:dyDescent="0.25">
      <c r="A37" s="52" t="s">
        <v>69</v>
      </c>
      <c r="B37" s="53">
        <v>8.582237307311555</v>
      </c>
    </row>
    <row r="38" spans="1:2" x14ac:dyDescent="0.25">
      <c r="A38" s="52" t="s">
        <v>44</v>
      </c>
      <c r="B38" s="53">
        <v>10.201117318435754</v>
      </c>
    </row>
  </sheetData>
  <autoFilter ref="A5:B38">
    <sortState ref="A6:B38">
      <sortCondition ref="B5:B38"/>
    </sortState>
  </autoFilter>
  <pageMargins left="0.7" right="0.7" top="0.75" bottom="0.75" header="0.3" footer="0.3"/>
  <drawing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25"/>
  <sheetViews>
    <sheetView tabSelected="1" topLeftCell="AP1" workbookViewId="0">
      <selection activeCell="BL3" sqref="BL3"/>
    </sheetView>
  </sheetViews>
  <sheetFormatPr baseColWidth="10" defaultRowHeight="12.75" x14ac:dyDescent="0.2"/>
  <sheetData>
    <row r="1" spans="1:62" x14ac:dyDescent="0.2">
      <c r="A1" t="s">
        <v>921</v>
      </c>
      <c r="H1" t="s">
        <v>1089</v>
      </c>
      <c r="O1" t="s">
        <v>1113</v>
      </c>
      <c r="V1" t="s">
        <v>1114</v>
      </c>
      <c r="AC1" t="s">
        <v>1115</v>
      </c>
      <c r="AJ1" t="s">
        <v>1116</v>
      </c>
      <c r="AQ1" t="s">
        <v>1117</v>
      </c>
      <c r="AX1" t="s">
        <v>1120</v>
      </c>
      <c r="BE1" t="s">
        <v>1123</v>
      </c>
    </row>
    <row r="3" spans="1:62" x14ac:dyDescent="0.2">
      <c r="A3" t="s">
        <v>914</v>
      </c>
      <c r="B3" t="s">
        <v>915</v>
      </c>
      <c r="C3" t="s">
        <v>916</v>
      </c>
      <c r="D3" t="s">
        <v>917</v>
      </c>
      <c r="E3" t="s">
        <v>918</v>
      </c>
      <c r="F3" t="s">
        <v>919</v>
      </c>
      <c r="H3" t="s">
        <v>914</v>
      </c>
      <c r="I3" t="s">
        <v>915</v>
      </c>
      <c r="J3" t="s">
        <v>916</v>
      </c>
      <c r="K3" t="s">
        <v>917</v>
      </c>
      <c r="L3" t="s">
        <v>918</v>
      </c>
      <c r="M3" t="s">
        <v>919</v>
      </c>
      <c r="O3" t="s">
        <v>914</v>
      </c>
      <c r="P3" t="s">
        <v>915</v>
      </c>
      <c r="Q3" t="s">
        <v>916</v>
      </c>
      <c r="R3" t="s">
        <v>917</v>
      </c>
      <c r="S3" t="s">
        <v>918</v>
      </c>
      <c r="T3" t="s">
        <v>919</v>
      </c>
      <c r="V3" t="s">
        <v>914</v>
      </c>
      <c r="W3" t="s">
        <v>915</v>
      </c>
      <c r="X3" t="s">
        <v>916</v>
      </c>
      <c r="Y3" t="s">
        <v>917</v>
      </c>
      <c r="Z3" t="s">
        <v>918</v>
      </c>
      <c r="AA3" t="s">
        <v>919</v>
      </c>
      <c r="AC3" t="s">
        <v>914</v>
      </c>
      <c r="AD3" t="s">
        <v>915</v>
      </c>
      <c r="AE3" t="s">
        <v>916</v>
      </c>
      <c r="AF3" t="s">
        <v>917</v>
      </c>
      <c r="AG3" t="s">
        <v>918</v>
      </c>
      <c r="AH3" t="s">
        <v>919</v>
      </c>
      <c r="AJ3" t="s">
        <v>914</v>
      </c>
      <c r="AK3" t="s">
        <v>915</v>
      </c>
      <c r="AL3" t="s">
        <v>916</v>
      </c>
      <c r="AM3" t="s">
        <v>917</v>
      </c>
      <c r="AN3" t="s">
        <v>918</v>
      </c>
      <c r="AO3" t="s">
        <v>919</v>
      </c>
      <c r="AQ3" t="s">
        <v>914</v>
      </c>
      <c r="AR3" t="s">
        <v>915</v>
      </c>
      <c r="AS3" t="s">
        <v>916</v>
      </c>
      <c r="AT3" t="s">
        <v>917</v>
      </c>
      <c r="AU3" t="s">
        <v>918</v>
      </c>
      <c r="AV3" t="s">
        <v>919</v>
      </c>
      <c r="AX3" t="s">
        <v>914</v>
      </c>
      <c r="AY3" t="s">
        <v>915</v>
      </c>
      <c r="AZ3" t="s">
        <v>916</v>
      </c>
      <c r="BA3" t="s">
        <v>917</v>
      </c>
      <c r="BB3" t="s">
        <v>918</v>
      </c>
      <c r="BC3" t="s">
        <v>919</v>
      </c>
      <c r="BE3" t="s">
        <v>914</v>
      </c>
      <c r="BF3" t="s">
        <v>915</v>
      </c>
      <c r="BG3" t="s">
        <v>916</v>
      </c>
      <c r="BH3" t="s">
        <v>917</v>
      </c>
      <c r="BI3" t="s">
        <v>918</v>
      </c>
      <c r="BJ3" t="s">
        <v>919</v>
      </c>
    </row>
    <row r="4" spans="1:62" x14ac:dyDescent="0.2">
      <c r="A4">
        <v>1</v>
      </c>
      <c r="B4" t="s">
        <v>920</v>
      </c>
      <c r="C4" t="s">
        <v>920</v>
      </c>
      <c r="D4" t="s">
        <v>921</v>
      </c>
      <c r="E4">
        <v>1329</v>
      </c>
      <c r="F4">
        <v>0.280735107731305</v>
      </c>
      <c r="H4">
        <v>1</v>
      </c>
      <c r="I4" t="s">
        <v>920</v>
      </c>
      <c r="J4" t="s">
        <v>920</v>
      </c>
      <c r="K4" t="s">
        <v>1089</v>
      </c>
      <c r="L4">
        <v>120</v>
      </c>
      <c r="M4">
        <v>2.53485424588086E-2</v>
      </c>
      <c r="O4">
        <v>1</v>
      </c>
      <c r="P4" t="s">
        <v>920</v>
      </c>
      <c r="Q4" t="s">
        <v>920</v>
      </c>
      <c r="R4" t="s">
        <v>1113</v>
      </c>
      <c r="S4">
        <v>433</v>
      </c>
      <c r="T4">
        <v>9.1465990705534406E-2</v>
      </c>
      <c r="V4">
        <v>8</v>
      </c>
      <c r="W4" t="s">
        <v>932</v>
      </c>
      <c r="X4" t="s">
        <v>932</v>
      </c>
      <c r="Y4" t="s">
        <v>1114</v>
      </c>
      <c r="Z4">
        <v>26</v>
      </c>
      <c r="AA4">
        <v>2.4677296886864101E-3</v>
      </c>
      <c r="AC4">
        <v>6</v>
      </c>
      <c r="AD4" t="s">
        <v>929</v>
      </c>
      <c r="AE4" t="s">
        <v>929</v>
      </c>
      <c r="AF4" t="s">
        <v>1115</v>
      </c>
      <c r="AG4">
        <v>3</v>
      </c>
      <c r="AH4">
        <v>4.1000410004100001E-4</v>
      </c>
      <c r="AJ4">
        <v>1</v>
      </c>
      <c r="AK4" t="s">
        <v>920</v>
      </c>
      <c r="AL4" t="s">
        <v>920</v>
      </c>
      <c r="AM4" t="s">
        <v>1116</v>
      </c>
      <c r="AN4">
        <v>68</v>
      </c>
      <c r="AO4">
        <v>1.4364174059991601E-2</v>
      </c>
      <c r="AQ4">
        <v>1</v>
      </c>
      <c r="AR4" t="s">
        <v>920</v>
      </c>
      <c r="AS4" t="s">
        <v>920</v>
      </c>
      <c r="AT4" t="s">
        <v>1117</v>
      </c>
      <c r="AU4">
        <v>299</v>
      </c>
      <c r="AV4">
        <v>6.3160118293198106E-2</v>
      </c>
      <c r="AX4">
        <v>1</v>
      </c>
      <c r="AY4" t="s">
        <v>920</v>
      </c>
      <c r="AZ4" t="s">
        <v>920</v>
      </c>
      <c r="BA4" t="s">
        <v>1120</v>
      </c>
      <c r="BB4">
        <v>2375</v>
      </c>
      <c r="BC4">
        <v>0.50168990283058701</v>
      </c>
      <c r="BE4">
        <v>1</v>
      </c>
      <c r="BF4" t="s">
        <v>920</v>
      </c>
      <c r="BG4" t="s">
        <v>920</v>
      </c>
      <c r="BH4" t="s">
        <v>1123</v>
      </c>
      <c r="BI4">
        <v>110</v>
      </c>
      <c r="BJ4">
        <v>2.32361639205746E-2</v>
      </c>
    </row>
    <row r="5" spans="1:62" x14ac:dyDescent="0.2">
      <c r="A5">
        <v>2</v>
      </c>
      <c r="B5" t="s">
        <v>922</v>
      </c>
      <c r="C5" t="s">
        <v>923</v>
      </c>
      <c r="D5" t="s">
        <v>921</v>
      </c>
      <c r="E5">
        <v>2281</v>
      </c>
      <c r="F5">
        <v>0.37997667832750298</v>
      </c>
      <c r="H5">
        <v>2</v>
      </c>
      <c r="I5" t="s">
        <v>922</v>
      </c>
      <c r="J5" t="s">
        <v>923</v>
      </c>
      <c r="K5" t="s">
        <v>1089</v>
      </c>
      <c r="L5">
        <v>870</v>
      </c>
      <c r="M5">
        <v>0.14492753623188401</v>
      </c>
      <c r="O5">
        <v>2</v>
      </c>
      <c r="P5" t="s">
        <v>922</v>
      </c>
      <c r="Q5" t="s">
        <v>923</v>
      </c>
      <c r="R5" t="s">
        <v>1113</v>
      </c>
      <c r="S5">
        <v>209</v>
      </c>
      <c r="T5">
        <v>3.4815925370648003E-2</v>
      </c>
      <c r="V5">
        <v>13</v>
      </c>
      <c r="W5" t="s">
        <v>935</v>
      </c>
      <c r="X5" t="s">
        <v>936</v>
      </c>
      <c r="Y5" t="s">
        <v>1114</v>
      </c>
      <c r="Z5">
        <v>25</v>
      </c>
      <c r="AA5">
        <v>2.95403521209973E-3</v>
      </c>
      <c r="AC5">
        <v>15</v>
      </c>
      <c r="AD5" t="s">
        <v>938</v>
      </c>
      <c r="AE5" t="s">
        <v>939</v>
      </c>
      <c r="AF5" t="s">
        <v>1115</v>
      </c>
      <c r="AG5">
        <v>34</v>
      </c>
      <c r="AH5">
        <v>3.06306306306306E-3</v>
      </c>
      <c r="AJ5">
        <v>2</v>
      </c>
      <c r="AK5" t="s">
        <v>922</v>
      </c>
      <c r="AL5" t="s">
        <v>923</v>
      </c>
      <c r="AM5" t="s">
        <v>1116</v>
      </c>
      <c r="AN5">
        <v>264</v>
      </c>
      <c r="AO5">
        <v>4.39780109945027E-2</v>
      </c>
      <c r="AQ5">
        <v>2</v>
      </c>
      <c r="AR5" t="s">
        <v>922</v>
      </c>
      <c r="AS5" t="s">
        <v>923</v>
      </c>
      <c r="AT5" t="s">
        <v>1117</v>
      </c>
      <c r="AU5">
        <v>145</v>
      </c>
      <c r="AV5">
        <v>2.41545893719807E-2</v>
      </c>
      <c r="AX5">
        <v>2</v>
      </c>
      <c r="AY5" t="s">
        <v>922</v>
      </c>
      <c r="AZ5" t="s">
        <v>923</v>
      </c>
      <c r="BA5" t="s">
        <v>1120</v>
      </c>
      <c r="BB5">
        <v>2205</v>
      </c>
      <c r="BC5">
        <v>0.36731634182908501</v>
      </c>
      <c r="BE5">
        <v>2</v>
      </c>
      <c r="BF5" t="s">
        <v>922</v>
      </c>
      <c r="BG5" t="s">
        <v>923</v>
      </c>
      <c r="BH5" t="s">
        <v>1123</v>
      </c>
      <c r="BI5">
        <v>29</v>
      </c>
      <c r="BJ5">
        <v>4.8309178743961402E-3</v>
      </c>
    </row>
    <row r="6" spans="1:62" x14ac:dyDescent="0.2">
      <c r="A6">
        <v>3</v>
      </c>
      <c r="B6" t="s">
        <v>924</v>
      </c>
      <c r="C6" t="s">
        <v>925</v>
      </c>
      <c r="D6" t="s">
        <v>921</v>
      </c>
      <c r="E6">
        <v>515</v>
      </c>
      <c r="F6">
        <v>0.39312977099236601</v>
      </c>
      <c r="H6">
        <v>3</v>
      </c>
      <c r="I6" t="s">
        <v>924</v>
      </c>
      <c r="J6" t="s">
        <v>925</v>
      </c>
      <c r="K6" t="s">
        <v>1089</v>
      </c>
      <c r="L6">
        <v>373</v>
      </c>
      <c r="M6">
        <v>0.28473282442748099</v>
      </c>
      <c r="O6">
        <v>3</v>
      </c>
      <c r="P6" t="s">
        <v>924</v>
      </c>
      <c r="Q6" t="s">
        <v>925</v>
      </c>
      <c r="R6" t="s">
        <v>1113</v>
      </c>
      <c r="S6">
        <v>42</v>
      </c>
      <c r="T6">
        <v>3.2061068702290099E-2</v>
      </c>
      <c r="V6">
        <v>15</v>
      </c>
      <c r="W6" t="s">
        <v>938</v>
      </c>
      <c r="X6" t="s">
        <v>939</v>
      </c>
      <c r="Y6" t="s">
        <v>1114</v>
      </c>
      <c r="Z6">
        <v>157</v>
      </c>
      <c r="AA6">
        <v>1.41441441441441E-2</v>
      </c>
      <c r="AC6">
        <v>16</v>
      </c>
      <c r="AD6" t="s">
        <v>940</v>
      </c>
      <c r="AE6" t="s">
        <v>941</v>
      </c>
      <c r="AF6" t="s">
        <v>1115</v>
      </c>
      <c r="AG6">
        <v>1</v>
      </c>
      <c r="AH6">
        <v>3.3322225924691798E-4</v>
      </c>
      <c r="AJ6">
        <v>3</v>
      </c>
      <c r="AK6" t="s">
        <v>924</v>
      </c>
      <c r="AL6" t="s">
        <v>925</v>
      </c>
      <c r="AM6" t="s">
        <v>1116</v>
      </c>
      <c r="AN6">
        <v>207</v>
      </c>
      <c r="AO6">
        <v>0.15801526717557299</v>
      </c>
      <c r="AQ6">
        <v>3</v>
      </c>
      <c r="AR6" t="s">
        <v>924</v>
      </c>
      <c r="AS6" t="s">
        <v>925</v>
      </c>
      <c r="AT6" t="s">
        <v>1117</v>
      </c>
      <c r="AU6">
        <v>30</v>
      </c>
      <c r="AV6">
        <v>2.2900763358778602E-2</v>
      </c>
      <c r="AX6">
        <v>3</v>
      </c>
      <c r="AY6" t="s">
        <v>924</v>
      </c>
      <c r="AZ6" t="s">
        <v>925</v>
      </c>
      <c r="BA6" t="s">
        <v>1120</v>
      </c>
      <c r="BB6">
        <v>136</v>
      </c>
      <c r="BC6">
        <v>0.10381679389313</v>
      </c>
      <c r="BE6">
        <v>3</v>
      </c>
      <c r="BF6" t="s">
        <v>924</v>
      </c>
      <c r="BG6" t="s">
        <v>925</v>
      </c>
      <c r="BH6" t="s">
        <v>1123</v>
      </c>
      <c r="BI6">
        <v>7</v>
      </c>
      <c r="BJ6">
        <v>5.3435114503816803E-3</v>
      </c>
    </row>
    <row r="7" spans="1:62" x14ac:dyDescent="0.2">
      <c r="A7">
        <v>4</v>
      </c>
      <c r="B7" t="s">
        <v>926</v>
      </c>
      <c r="C7" t="s">
        <v>926</v>
      </c>
      <c r="D7" t="s">
        <v>921</v>
      </c>
      <c r="E7">
        <v>28</v>
      </c>
      <c r="F7">
        <v>0.82352941176470595</v>
      </c>
      <c r="H7">
        <v>5</v>
      </c>
      <c r="I7" t="s">
        <v>927</v>
      </c>
      <c r="J7" t="s">
        <v>928</v>
      </c>
      <c r="K7" t="s">
        <v>1089</v>
      </c>
      <c r="L7">
        <v>67</v>
      </c>
      <c r="M7">
        <v>4.8515568428674903E-2</v>
      </c>
      <c r="O7">
        <v>5</v>
      </c>
      <c r="P7" t="s">
        <v>927</v>
      </c>
      <c r="Q7" t="s">
        <v>928</v>
      </c>
      <c r="R7" t="s">
        <v>1113</v>
      </c>
      <c r="S7">
        <v>48</v>
      </c>
      <c r="T7">
        <v>3.4757422157856599E-2</v>
      </c>
      <c r="V7">
        <v>16</v>
      </c>
      <c r="W7" t="s">
        <v>940</v>
      </c>
      <c r="X7" t="s">
        <v>941</v>
      </c>
      <c r="Y7" t="s">
        <v>1114</v>
      </c>
      <c r="Z7">
        <v>15</v>
      </c>
      <c r="AA7">
        <v>4.9983338887037701E-3</v>
      </c>
      <c r="AC7">
        <v>19</v>
      </c>
      <c r="AD7" t="s">
        <v>1093</v>
      </c>
      <c r="AE7" t="s">
        <v>1093</v>
      </c>
      <c r="AF7" t="s">
        <v>1115</v>
      </c>
      <c r="AG7">
        <v>678</v>
      </c>
      <c r="AH7">
        <v>0.98546511627906996</v>
      </c>
      <c r="AJ7">
        <v>4</v>
      </c>
      <c r="AK7" t="s">
        <v>926</v>
      </c>
      <c r="AL7" t="s">
        <v>926</v>
      </c>
      <c r="AM7" t="s">
        <v>1116</v>
      </c>
      <c r="AN7">
        <v>2</v>
      </c>
      <c r="AO7">
        <v>5.8823529411764698E-2</v>
      </c>
      <c r="AQ7">
        <v>5</v>
      </c>
      <c r="AR7" t="s">
        <v>927</v>
      </c>
      <c r="AS7" t="s">
        <v>928</v>
      </c>
      <c r="AT7" t="s">
        <v>1117</v>
      </c>
      <c r="AU7">
        <v>97</v>
      </c>
      <c r="AV7">
        <v>7.0238957277335298E-2</v>
      </c>
      <c r="AX7">
        <v>4</v>
      </c>
      <c r="AY7" t="s">
        <v>926</v>
      </c>
      <c r="AZ7" t="s">
        <v>926</v>
      </c>
      <c r="BA7" t="s">
        <v>1120</v>
      </c>
      <c r="BB7">
        <v>4</v>
      </c>
      <c r="BC7">
        <v>0.11764705882352899</v>
      </c>
      <c r="BE7">
        <v>5</v>
      </c>
      <c r="BF7" t="s">
        <v>927</v>
      </c>
      <c r="BG7" t="s">
        <v>928</v>
      </c>
      <c r="BH7" t="s">
        <v>1123</v>
      </c>
      <c r="BI7">
        <v>34</v>
      </c>
      <c r="BJ7">
        <v>2.4619840695148401E-2</v>
      </c>
    </row>
    <row r="8" spans="1:62" x14ac:dyDescent="0.2">
      <c r="A8">
        <v>5</v>
      </c>
      <c r="B8" t="s">
        <v>927</v>
      </c>
      <c r="C8" t="s">
        <v>928</v>
      </c>
      <c r="D8" t="s">
        <v>921</v>
      </c>
      <c r="E8">
        <v>56</v>
      </c>
      <c r="F8">
        <v>4.0550325850832701E-2</v>
      </c>
      <c r="H8">
        <v>6</v>
      </c>
      <c r="I8" t="s">
        <v>929</v>
      </c>
      <c r="J8" t="s">
        <v>929</v>
      </c>
      <c r="K8" t="s">
        <v>1089</v>
      </c>
      <c r="L8">
        <v>1381</v>
      </c>
      <c r="M8">
        <v>0.18873855405220699</v>
      </c>
      <c r="O8">
        <v>6</v>
      </c>
      <c r="P8" t="s">
        <v>929</v>
      </c>
      <c r="Q8" t="s">
        <v>929</v>
      </c>
      <c r="R8" t="s">
        <v>1113</v>
      </c>
      <c r="S8">
        <v>57</v>
      </c>
      <c r="T8">
        <v>7.7900779007790098E-3</v>
      </c>
      <c r="V8">
        <v>22</v>
      </c>
      <c r="W8" t="s">
        <v>946</v>
      </c>
      <c r="X8" t="s">
        <v>947</v>
      </c>
      <c r="Y8" t="s">
        <v>1114</v>
      </c>
      <c r="Z8">
        <v>21</v>
      </c>
      <c r="AA8">
        <v>1.07197549770291E-2</v>
      </c>
      <c r="AC8">
        <v>23</v>
      </c>
      <c r="AD8" t="s">
        <v>948</v>
      </c>
      <c r="AE8" t="s">
        <v>949</v>
      </c>
      <c r="AF8" t="s">
        <v>1115</v>
      </c>
      <c r="AG8">
        <v>211</v>
      </c>
      <c r="AH8">
        <v>6.2816314379279502E-3</v>
      </c>
      <c r="AJ8">
        <v>5</v>
      </c>
      <c r="AK8" t="s">
        <v>927</v>
      </c>
      <c r="AL8" t="s">
        <v>928</v>
      </c>
      <c r="AM8" t="s">
        <v>1116</v>
      </c>
      <c r="AN8">
        <v>13</v>
      </c>
      <c r="AO8">
        <v>9.4134685010861703E-3</v>
      </c>
      <c r="AQ8">
        <v>6</v>
      </c>
      <c r="AR8" t="s">
        <v>929</v>
      </c>
      <c r="AS8" t="s">
        <v>929</v>
      </c>
      <c r="AT8" t="s">
        <v>1117</v>
      </c>
      <c r="AU8">
        <v>241</v>
      </c>
      <c r="AV8">
        <v>3.2936996036627003E-2</v>
      </c>
      <c r="AX8">
        <v>5</v>
      </c>
      <c r="AY8" t="s">
        <v>927</v>
      </c>
      <c r="AZ8" t="s">
        <v>928</v>
      </c>
      <c r="BA8" t="s">
        <v>1120</v>
      </c>
      <c r="BB8">
        <v>1066</v>
      </c>
      <c r="BC8">
        <v>0.77190441708906599</v>
      </c>
      <c r="BE8">
        <v>6</v>
      </c>
      <c r="BF8" t="s">
        <v>929</v>
      </c>
      <c r="BG8" t="s">
        <v>929</v>
      </c>
      <c r="BH8" t="s">
        <v>1123</v>
      </c>
      <c r="BI8">
        <v>197</v>
      </c>
      <c r="BJ8">
        <v>2.6923602569358999E-2</v>
      </c>
    </row>
    <row r="9" spans="1:62" x14ac:dyDescent="0.2">
      <c r="A9">
        <v>6</v>
      </c>
      <c r="B9" t="s">
        <v>929</v>
      </c>
      <c r="C9" t="s">
        <v>929</v>
      </c>
      <c r="D9" t="s">
        <v>921</v>
      </c>
      <c r="E9">
        <v>4793</v>
      </c>
      <c r="F9">
        <v>0.655049883832172</v>
      </c>
      <c r="H9">
        <v>7</v>
      </c>
      <c r="I9" t="s">
        <v>930</v>
      </c>
      <c r="J9" t="s">
        <v>931</v>
      </c>
      <c r="K9" t="s">
        <v>1089</v>
      </c>
      <c r="L9">
        <v>7</v>
      </c>
      <c r="M9">
        <v>0.101449275362319</v>
      </c>
      <c r="O9">
        <v>7</v>
      </c>
      <c r="P9" t="s">
        <v>930</v>
      </c>
      <c r="Q9" t="s">
        <v>931</v>
      </c>
      <c r="R9" t="s">
        <v>1113</v>
      </c>
      <c r="S9">
        <v>7</v>
      </c>
      <c r="T9">
        <v>0.101449275362319</v>
      </c>
      <c r="V9">
        <v>23</v>
      </c>
      <c r="W9" t="s">
        <v>948</v>
      </c>
      <c r="X9" t="s">
        <v>949</v>
      </c>
      <c r="Y9" t="s">
        <v>1114</v>
      </c>
      <c r="Z9">
        <v>282</v>
      </c>
      <c r="AA9">
        <v>8.3953557606430505E-3</v>
      </c>
      <c r="AC9">
        <v>25</v>
      </c>
      <c r="AD9" t="s">
        <v>951</v>
      </c>
      <c r="AE9" t="s">
        <v>952</v>
      </c>
      <c r="AF9" t="s">
        <v>1115</v>
      </c>
      <c r="AG9">
        <v>1</v>
      </c>
      <c r="AH9">
        <v>1.8484288354898299E-3</v>
      </c>
      <c r="AJ9">
        <v>6</v>
      </c>
      <c r="AK9" t="s">
        <v>929</v>
      </c>
      <c r="AL9" t="s">
        <v>929</v>
      </c>
      <c r="AM9" t="s">
        <v>1116</v>
      </c>
      <c r="AN9">
        <v>261</v>
      </c>
      <c r="AO9">
        <v>3.5670356703566997E-2</v>
      </c>
      <c r="AQ9">
        <v>7</v>
      </c>
      <c r="AR9" t="s">
        <v>930</v>
      </c>
      <c r="AS9" t="s">
        <v>931</v>
      </c>
      <c r="AT9" t="s">
        <v>1117</v>
      </c>
      <c r="AU9">
        <v>3</v>
      </c>
      <c r="AV9">
        <v>4.3478260869565202E-2</v>
      </c>
      <c r="AX9">
        <v>6</v>
      </c>
      <c r="AY9" t="s">
        <v>929</v>
      </c>
      <c r="AZ9" t="s">
        <v>929</v>
      </c>
      <c r="BA9" t="s">
        <v>1120</v>
      </c>
      <c r="BB9">
        <v>384</v>
      </c>
      <c r="BC9">
        <v>5.2480524805248001E-2</v>
      </c>
      <c r="BE9">
        <v>8</v>
      </c>
      <c r="BF9" t="s">
        <v>932</v>
      </c>
      <c r="BG9" t="s">
        <v>932</v>
      </c>
      <c r="BH9" t="s">
        <v>1123</v>
      </c>
      <c r="BI9">
        <v>229</v>
      </c>
      <c r="BJ9">
        <v>2.17350037965072E-2</v>
      </c>
    </row>
    <row r="10" spans="1:62" x14ac:dyDescent="0.2">
      <c r="A10">
        <v>7</v>
      </c>
      <c r="B10" t="s">
        <v>930</v>
      </c>
      <c r="C10" t="s">
        <v>931</v>
      </c>
      <c r="D10" t="s">
        <v>921</v>
      </c>
      <c r="E10">
        <v>23</v>
      </c>
      <c r="F10">
        <v>0.33333333333333298</v>
      </c>
      <c r="H10">
        <v>8</v>
      </c>
      <c r="I10" t="s">
        <v>932</v>
      </c>
      <c r="J10" t="s">
        <v>932</v>
      </c>
      <c r="K10" t="s">
        <v>1089</v>
      </c>
      <c r="L10">
        <v>1914</v>
      </c>
      <c r="M10">
        <v>0.18166287015945301</v>
      </c>
      <c r="O10">
        <v>8</v>
      </c>
      <c r="P10" t="s">
        <v>932</v>
      </c>
      <c r="Q10" t="s">
        <v>932</v>
      </c>
      <c r="R10" t="s">
        <v>1113</v>
      </c>
      <c r="S10">
        <v>522</v>
      </c>
      <c r="T10">
        <v>4.9544419134396403E-2</v>
      </c>
      <c r="V10">
        <v>30</v>
      </c>
      <c r="W10" t="s">
        <v>960</v>
      </c>
      <c r="X10" t="s">
        <v>960</v>
      </c>
      <c r="Y10" t="s">
        <v>1114</v>
      </c>
      <c r="Z10">
        <v>238</v>
      </c>
      <c r="AA10">
        <v>4.7429254683140701E-2</v>
      </c>
      <c r="AC10">
        <v>28</v>
      </c>
      <c r="AD10" t="s">
        <v>957</v>
      </c>
      <c r="AE10" t="s">
        <v>957</v>
      </c>
      <c r="AF10" t="s">
        <v>1115</v>
      </c>
      <c r="AG10">
        <v>1</v>
      </c>
      <c r="AH10">
        <v>1.4084507042253501E-2</v>
      </c>
      <c r="AJ10">
        <v>8</v>
      </c>
      <c r="AK10" t="s">
        <v>932</v>
      </c>
      <c r="AL10" t="s">
        <v>932</v>
      </c>
      <c r="AM10" t="s">
        <v>1116</v>
      </c>
      <c r="AN10">
        <v>607</v>
      </c>
      <c r="AO10">
        <v>5.7611996962794197E-2</v>
      </c>
      <c r="AQ10">
        <v>8</v>
      </c>
      <c r="AR10" t="s">
        <v>932</v>
      </c>
      <c r="AS10" t="s">
        <v>932</v>
      </c>
      <c r="AT10" t="s">
        <v>1117</v>
      </c>
      <c r="AU10">
        <v>549</v>
      </c>
      <c r="AV10">
        <v>5.2107061503416902E-2</v>
      </c>
      <c r="AX10">
        <v>7</v>
      </c>
      <c r="AY10" t="s">
        <v>930</v>
      </c>
      <c r="AZ10" t="s">
        <v>931</v>
      </c>
      <c r="BA10" t="s">
        <v>1120</v>
      </c>
      <c r="BB10">
        <v>29</v>
      </c>
      <c r="BC10">
        <v>0.42028985507246402</v>
      </c>
      <c r="BE10">
        <v>9</v>
      </c>
      <c r="BF10" t="s">
        <v>933</v>
      </c>
      <c r="BG10" t="s">
        <v>933</v>
      </c>
      <c r="BH10" t="s">
        <v>1123</v>
      </c>
      <c r="BI10">
        <v>173</v>
      </c>
      <c r="BJ10">
        <v>0.15930018416206301</v>
      </c>
    </row>
    <row r="11" spans="1:62" x14ac:dyDescent="0.2">
      <c r="A11">
        <v>8</v>
      </c>
      <c r="B11" t="s">
        <v>932</v>
      </c>
      <c r="C11" t="s">
        <v>932</v>
      </c>
      <c r="D11" t="s">
        <v>921</v>
      </c>
      <c r="E11">
        <v>782</v>
      </c>
      <c r="F11">
        <v>7.4221716021260403E-2</v>
      </c>
      <c r="H11">
        <v>9</v>
      </c>
      <c r="I11" t="s">
        <v>933</v>
      </c>
      <c r="J11" t="s">
        <v>933</v>
      </c>
      <c r="K11" t="s">
        <v>1089</v>
      </c>
      <c r="L11">
        <v>136</v>
      </c>
      <c r="M11">
        <v>0.125230202578269</v>
      </c>
      <c r="O11">
        <v>9</v>
      </c>
      <c r="P11" t="s">
        <v>933</v>
      </c>
      <c r="Q11" t="s">
        <v>933</v>
      </c>
      <c r="R11" t="s">
        <v>1113</v>
      </c>
      <c r="S11">
        <v>189</v>
      </c>
      <c r="T11">
        <v>0.174033149171271</v>
      </c>
      <c r="V11">
        <v>39</v>
      </c>
      <c r="W11" t="s">
        <v>538</v>
      </c>
      <c r="X11" t="s">
        <v>538</v>
      </c>
      <c r="Y11" t="s">
        <v>1114</v>
      </c>
      <c r="Z11">
        <v>4387</v>
      </c>
      <c r="AA11">
        <v>6.2076382108644298E-3</v>
      </c>
      <c r="AC11">
        <v>32</v>
      </c>
      <c r="AD11" t="s">
        <v>961</v>
      </c>
      <c r="AE11" t="s">
        <v>962</v>
      </c>
      <c r="AF11" t="s">
        <v>1115</v>
      </c>
      <c r="AG11">
        <v>4</v>
      </c>
      <c r="AH11">
        <v>2.6490066225165601E-2</v>
      </c>
      <c r="AJ11">
        <v>9</v>
      </c>
      <c r="AK11" t="s">
        <v>933</v>
      </c>
      <c r="AL11" t="s">
        <v>933</v>
      </c>
      <c r="AM11" t="s">
        <v>1116</v>
      </c>
      <c r="AN11">
        <v>63</v>
      </c>
      <c r="AO11">
        <v>5.8011049723756897E-2</v>
      </c>
      <c r="AQ11">
        <v>9</v>
      </c>
      <c r="AR11" t="s">
        <v>933</v>
      </c>
      <c r="AS11" t="s">
        <v>933</v>
      </c>
      <c r="AT11" t="s">
        <v>1117</v>
      </c>
      <c r="AU11">
        <v>131</v>
      </c>
      <c r="AV11">
        <v>0.12062615101289099</v>
      </c>
      <c r="AX11">
        <v>8</v>
      </c>
      <c r="AY11" t="s">
        <v>932</v>
      </c>
      <c r="AZ11" t="s">
        <v>932</v>
      </c>
      <c r="BA11" t="s">
        <v>1120</v>
      </c>
      <c r="BB11">
        <v>5907</v>
      </c>
      <c r="BC11">
        <v>0.56064920273348495</v>
      </c>
      <c r="BE11">
        <v>13</v>
      </c>
      <c r="BF11" t="s">
        <v>935</v>
      </c>
      <c r="BG11" t="s">
        <v>936</v>
      </c>
      <c r="BH11" t="s">
        <v>1123</v>
      </c>
      <c r="BI11">
        <v>158</v>
      </c>
      <c r="BJ11">
        <v>1.8669502540470301E-2</v>
      </c>
    </row>
    <row r="12" spans="1:62" x14ac:dyDescent="0.2">
      <c r="A12">
        <v>9</v>
      </c>
      <c r="B12" t="s">
        <v>933</v>
      </c>
      <c r="C12" t="s">
        <v>933</v>
      </c>
      <c r="D12" t="s">
        <v>921</v>
      </c>
      <c r="E12">
        <v>106</v>
      </c>
      <c r="F12">
        <v>9.7605893186003698E-2</v>
      </c>
      <c r="H12">
        <v>10</v>
      </c>
      <c r="I12" t="s">
        <v>1090</v>
      </c>
      <c r="J12" t="s">
        <v>1091</v>
      </c>
      <c r="K12" t="s">
        <v>1089</v>
      </c>
      <c r="L12">
        <v>11</v>
      </c>
      <c r="M12">
        <v>0.37931034482758602</v>
      </c>
      <c r="O12">
        <v>10</v>
      </c>
      <c r="P12" t="s">
        <v>1090</v>
      </c>
      <c r="Q12" t="s">
        <v>1091</v>
      </c>
      <c r="R12" t="s">
        <v>1113</v>
      </c>
      <c r="S12">
        <v>1</v>
      </c>
      <c r="T12">
        <v>3.4482758620689703E-2</v>
      </c>
      <c r="V12">
        <v>40</v>
      </c>
      <c r="W12" t="s">
        <v>971</v>
      </c>
      <c r="X12" t="s">
        <v>971</v>
      </c>
      <c r="Y12" t="s">
        <v>1114</v>
      </c>
      <c r="Z12">
        <v>95</v>
      </c>
      <c r="AA12">
        <v>0.44392523364485997</v>
      </c>
      <c r="AC12">
        <v>33</v>
      </c>
      <c r="AD12" t="s">
        <v>963</v>
      </c>
      <c r="AE12" t="s">
        <v>963</v>
      </c>
      <c r="AF12" t="s">
        <v>1115</v>
      </c>
      <c r="AG12">
        <v>6</v>
      </c>
      <c r="AH12">
        <v>8.1967213114754103E-3</v>
      </c>
      <c r="AJ12">
        <v>10</v>
      </c>
      <c r="AK12" t="s">
        <v>1090</v>
      </c>
      <c r="AL12" t="s">
        <v>1091</v>
      </c>
      <c r="AM12" t="s">
        <v>1116</v>
      </c>
      <c r="AN12">
        <v>8</v>
      </c>
      <c r="AO12">
        <v>0.27586206896551702</v>
      </c>
      <c r="AQ12">
        <v>10</v>
      </c>
      <c r="AR12" t="s">
        <v>1090</v>
      </c>
      <c r="AS12" t="s">
        <v>1091</v>
      </c>
      <c r="AT12" t="s">
        <v>1117</v>
      </c>
      <c r="AU12">
        <v>2</v>
      </c>
      <c r="AV12">
        <v>6.8965517241379296E-2</v>
      </c>
      <c r="AX12">
        <v>9</v>
      </c>
      <c r="AY12" t="s">
        <v>933</v>
      </c>
      <c r="AZ12" t="s">
        <v>933</v>
      </c>
      <c r="BA12" t="s">
        <v>1120</v>
      </c>
      <c r="BB12">
        <v>288</v>
      </c>
      <c r="BC12">
        <v>0.26519337016574601</v>
      </c>
      <c r="BE12">
        <v>15</v>
      </c>
      <c r="BF12" t="s">
        <v>938</v>
      </c>
      <c r="BG12" t="s">
        <v>939</v>
      </c>
      <c r="BH12" t="s">
        <v>1123</v>
      </c>
      <c r="BI12">
        <v>289</v>
      </c>
      <c r="BJ12">
        <v>2.6036036036035999E-2</v>
      </c>
    </row>
    <row r="13" spans="1:62" x14ac:dyDescent="0.2">
      <c r="A13">
        <v>11</v>
      </c>
      <c r="B13" t="s">
        <v>934</v>
      </c>
      <c r="C13" t="s">
        <v>934</v>
      </c>
      <c r="D13" t="s">
        <v>921</v>
      </c>
      <c r="E13">
        <v>5</v>
      </c>
      <c r="F13">
        <v>0.27777777777777801</v>
      </c>
      <c r="H13">
        <v>11</v>
      </c>
      <c r="I13" t="s">
        <v>934</v>
      </c>
      <c r="J13" t="s">
        <v>934</v>
      </c>
      <c r="K13" t="s">
        <v>1089</v>
      </c>
      <c r="L13">
        <v>6</v>
      </c>
      <c r="M13">
        <v>0.33333333333333298</v>
      </c>
      <c r="O13">
        <v>11</v>
      </c>
      <c r="P13" t="s">
        <v>934</v>
      </c>
      <c r="Q13" t="s">
        <v>934</v>
      </c>
      <c r="R13" t="s">
        <v>1113</v>
      </c>
      <c r="S13">
        <v>4</v>
      </c>
      <c r="T13">
        <v>0.22222222222222199</v>
      </c>
      <c r="V13">
        <v>43</v>
      </c>
      <c r="W13" t="s">
        <v>974</v>
      </c>
      <c r="X13" t="s">
        <v>974</v>
      </c>
      <c r="Y13" t="s">
        <v>1114</v>
      </c>
      <c r="Z13">
        <v>16</v>
      </c>
      <c r="AA13">
        <v>6.5735414954806899E-3</v>
      </c>
      <c r="AC13">
        <v>37</v>
      </c>
      <c r="AD13" t="s">
        <v>969</v>
      </c>
      <c r="AE13" t="s">
        <v>969</v>
      </c>
      <c r="AF13" t="s">
        <v>1115</v>
      </c>
      <c r="AG13">
        <v>26</v>
      </c>
      <c r="AH13">
        <v>1.08923334729786E-2</v>
      </c>
      <c r="AJ13">
        <v>12</v>
      </c>
      <c r="AK13" t="s">
        <v>1092</v>
      </c>
      <c r="AL13" t="s">
        <v>1092</v>
      </c>
      <c r="AM13" t="s">
        <v>1116</v>
      </c>
      <c r="AN13">
        <v>7</v>
      </c>
      <c r="AO13">
        <v>0.13725490196078399</v>
      </c>
      <c r="AQ13">
        <v>11</v>
      </c>
      <c r="AR13" t="s">
        <v>934</v>
      </c>
      <c r="AS13" t="s">
        <v>934</v>
      </c>
      <c r="AT13" t="s">
        <v>1117</v>
      </c>
      <c r="AU13">
        <v>3</v>
      </c>
      <c r="AV13">
        <v>0.16666666666666699</v>
      </c>
      <c r="AX13">
        <v>10</v>
      </c>
      <c r="AY13" t="s">
        <v>1090</v>
      </c>
      <c r="AZ13" t="s">
        <v>1091</v>
      </c>
      <c r="BA13" t="s">
        <v>1120</v>
      </c>
      <c r="BB13">
        <v>7</v>
      </c>
      <c r="BC13">
        <v>0.24137931034482801</v>
      </c>
      <c r="BE13">
        <v>16</v>
      </c>
      <c r="BF13" t="s">
        <v>940</v>
      </c>
      <c r="BG13" t="s">
        <v>941</v>
      </c>
      <c r="BH13" t="s">
        <v>1123</v>
      </c>
      <c r="BI13">
        <v>23</v>
      </c>
      <c r="BJ13">
        <v>7.6641119626791104E-3</v>
      </c>
    </row>
    <row r="14" spans="1:62" x14ac:dyDescent="0.2">
      <c r="A14">
        <v>13</v>
      </c>
      <c r="B14" t="s">
        <v>935</v>
      </c>
      <c r="C14" t="s">
        <v>936</v>
      </c>
      <c r="D14" t="s">
        <v>921</v>
      </c>
      <c r="E14">
        <v>1172</v>
      </c>
      <c r="F14">
        <v>0.13848517074323499</v>
      </c>
      <c r="H14">
        <v>12</v>
      </c>
      <c r="I14" t="s">
        <v>1092</v>
      </c>
      <c r="J14" t="s">
        <v>1092</v>
      </c>
      <c r="K14" t="s">
        <v>1089</v>
      </c>
      <c r="L14">
        <v>8</v>
      </c>
      <c r="M14">
        <v>0.15686274509803899</v>
      </c>
      <c r="O14">
        <v>13</v>
      </c>
      <c r="P14" t="s">
        <v>935</v>
      </c>
      <c r="Q14" t="s">
        <v>936</v>
      </c>
      <c r="R14" t="s">
        <v>1113</v>
      </c>
      <c r="S14">
        <v>858</v>
      </c>
      <c r="T14">
        <v>0.101382488479263</v>
      </c>
      <c r="V14">
        <v>53</v>
      </c>
      <c r="W14" t="s">
        <v>989</v>
      </c>
      <c r="X14" t="s">
        <v>990</v>
      </c>
      <c r="Y14" t="s">
        <v>1114</v>
      </c>
      <c r="Z14">
        <v>14</v>
      </c>
      <c r="AA14">
        <v>4.31992100715873E-4</v>
      </c>
      <c r="AC14">
        <v>38</v>
      </c>
      <c r="AD14" t="s">
        <v>970</v>
      </c>
      <c r="AE14" t="s">
        <v>970</v>
      </c>
      <c r="AF14" t="s">
        <v>1115</v>
      </c>
      <c r="AG14">
        <v>22</v>
      </c>
      <c r="AH14">
        <v>0.13173652694610799</v>
      </c>
      <c r="AJ14">
        <v>13</v>
      </c>
      <c r="AK14" t="s">
        <v>935</v>
      </c>
      <c r="AL14" t="s">
        <v>936</v>
      </c>
      <c r="AM14" t="s">
        <v>1116</v>
      </c>
      <c r="AN14">
        <v>656</v>
      </c>
      <c r="AO14">
        <v>7.7513883965496896E-2</v>
      </c>
      <c r="AQ14">
        <v>13</v>
      </c>
      <c r="AR14" t="s">
        <v>935</v>
      </c>
      <c r="AS14" t="s">
        <v>936</v>
      </c>
      <c r="AT14" t="s">
        <v>1117</v>
      </c>
      <c r="AU14">
        <v>220</v>
      </c>
      <c r="AV14">
        <v>2.5995509866477601E-2</v>
      </c>
      <c r="AX14">
        <v>12</v>
      </c>
      <c r="AY14" t="s">
        <v>1092</v>
      </c>
      <c r="AZ14" t="s">
        <v>1092</v>
      </c>
      <c r="BA14" t="s">
        <v>1120</v>
      </c>
      <c r="BB14">
        <v>36</v>
      </c>
      <c r="BC14">
        <v>0.70588235294117696</v>
      </c>
      <c r="BE14">
        <v>17</v>
      </c>
      <c r="BF14" t="s">
        <v>942</v>
      </c>
      <c r="BG14" t="s">
        <v>942</v>
      </c>
      <c r="BH14" t="s">
        <v>1123</v>
      </c>
      <c r="BI14">
        <v>10</v>
      </c>
      <c r="BJ14">
        <v>2.7173913043478298E-2</v>
      </c>
    </row>
    <row r="15" spans="1:62" x14ac:dyDescent="0.2">
      <c r="A15">
        <v>14</v>
      </c>
      <c r="B15" t="s">
        <v>937</v>
      </c>
      <c r="C15" t="s">
        <v>937</v>
      </c>
      <c r="D15" t="s">
        <v>921</v>
      </c>
      <c r="E15">
        <v>474</v>
      </c>
      <c r="F15">
        <v>0.73602484472049701</v>
      </c>
      <c r="H15">
        <v>13</v>
      </c>
      <c r="I15" t="s">
        <v>935</v>
      </c>
      <c r="J15" t="s">
        <v>936</v>
      </c>
      <c r="K15" t="s">
        <v>1089</v>
      </c>
      <c r="L15">
        <v>1358</v>
      </c>
      <c r="M15">
        <v>0.160463192721257</v>
      </c>
      <c r="O15">
        <v>14</v>
      </c>
      <c r="P15" t="s">
        <v>937</v>
      </c>
      <c r="Q15" t="s">
        <v>937</v>
      </c>
      <c r="R15" t="s">
        <v>1113</v>
      </c>
      <c r="S15">
        <v>30</v>
      </c>
      <c r="T15">
        <v>4.6583850931677002E-2</v>
      </c>
      <c r="V15">
        <v>55</v>
      </c>
      <c r="W15" t="s">
        <v>993</v>
      </c>
      <c r="X15" t="s">
        <v>993</v>
      </c>
      <c r="Y15" t="s">
        <v>1114</v>
      </c>
      <c r="Z15">
        <v>28</v>
      </c>
      <c r="AA15">
        <v>3.5897435897435902E-2</v>
      </c>
      <c r="AC15">
        <v>39</v>
      </c>
      <c r="AD15" t="s">
        <v>538</v>
      </c>
      <c r="AE15" t="s">
        <v>538</v>
      </c>
      <c r="AF15" t="s">
        <v>1115</v>
      </c>
      <c r="AG15">
        <v>126</v>
      </c>
      <c r="AH15">
        <v>1.78290953856603E-4</v>
      </c>
      <c r="AJ15">
        <v>14</v>
      </c>
      <c r="AK15" t="s">
        <v>937</v>
      </c>
      <c r="AL15" t="s">
        <v>937</v>
      </c>
      <c r="AM15" t="s">
        <v>1116</v>
      </c>
      <c r="AN15">
        <v>20</v>
      </c>
      <c r="AO15">
        <v>3.1055900621118002E-2</v>
      </c>
      <c r="AQ15">
        <v>14</v>
      </c>
      <c r="AR15" t="s">
        <v>937</v>
      </c>
      <c r="AS15" t="s">
        <v>937</v>
      </c>
      <c r="AT15" t="s">
        <v>1117</v>
      </c>
      <c r="AU15">
        <v>2</v>
      </c>
      <c r="AV15">
        <v>3.1055900621118002E-3</v>
      </c>
      <c r="AX15">
        <v>13</v>
      </c>
      <c r="AY15" t="s">
        <v>935</v>
      </c>
      <c r="AZ15" t="s">
        <v>936</v>
      </c>
      <c r="BA15" t="s">
        <v>1120</v>
      </c>
      <c r="BB15">
        <v>4016</v>
      </c>
      <c r="BC15">
        <v>0.47453621647170002</v>
      </c>
      <c r="BE15">
        <v>18</v>
      </c>
      <c r="BF15" t="s">
        <v>943</v>
      </c>
      <c r="BG15" t="s">
        <v>943</v>
      </c>
      <c r="BH15" t="s">
        <v>1123</v>
      </c>
      <c r="BI15">
        <v>249</v>
      </c>
      <c r="BJ15">
        <v>5.3330477618333698E-2</v>
      </c>
    </row>
    <row r="16" spans="1:62" x14ac:dyDescent="0.2">
      <c r="A16">
        <v>15</v>
      </c>
      <c r="B16" t="s">
        <v>938</v>
      </c>
      <c r="C16" t="s">
        <v>939</v>
      </c>
      <c r="D16" t="s">
        <v>921</v>
      </c>
      <c r="E16">
        <v>4302</v>
      </c>
      <c r="F16">
        <v>0.38756756756756799</v>
      </c>
      <c r="H16">
        <v>14</v>
      </c>
      <c r="I16" t="s">
        <v>937</v>
      </c>
      <c r="J16" t="s">
        <v>937</v>
      </c>
      <c r="K16" t="s">
        <v>1089</v>
      </c>
      <c r="L16">
        <v>19</v>
      </c>
      <c r="M16">
        <v>2.9503105590062102E-2</v>
      </c>
      <c r="O16">
        <v>15</v>
      </c>
      <c r="P16" t="s">
        <v>938</v>
      </c>
      <c r="Q16" t="s">
        <v>939</v>
      </c>
      <c r="R16" t="s">
        <v>1113</v>
      </c>
      <c r="S16">
        <v>338</v>
      </c>
      <c r="T16">
        <v>3.04504504504505E-2</v>
      </c>
      <c r="V16">
        <v>58</v>
      </c>
      <c r="W16" t="s">
        <v>996</v>
      </c>
      <c r="X16" t="s">
        <v>996</v>
      </c>
      <c r="Y16" t="s">
        <v>1114</v>
      </c>
      <c r="Z16">
        <v>19</v>
      </c>
      <c r="AA16">
        <v>3.8306451612903199E-2</v>
      </c>
      <c r="AC16">
        <v>43</v>
      </c>
      <c r="AD16" t="s">
        <v>974</v>
      </c>
      <c r="AE16" t="s">
        <v>974</v>
      </c>
      <c r="AF16" t="s">
        <v>1115</v>
      </c>
      <c r="AG16">
        <v>28</v>
      </c>
      <c r="AH16">
        <v>1.15036976170912E-2</v>
      </c>
      <c r="AJ16">
        <v>15</v>
      </c>
      <c r="AK16" t="s">
        <v>938</v>
      </c>
      <c r="AL16" t="s">
        <v>939</v>
      </c>
      <c r="AM16" t="s">
        <v>1116</v>
      </c>
      <c r="AN16">
        <v>1095</v>
      </c>
      <c r="AO16">
        <v>9.8648648648648696E-2</v>
      </c>
      <c r="AQ16">
        <v>15</v>
      </c>
      <c r="AR16" t="s">
        <v>938</v>
      </c>
      <c r="AS16" t="s">
        <v>939</v>
      </c>
      <c r="AT16" t="s">
        <v>1117</v>
      </c>
      <c r="AU16">
        <v>1509</v>
      </c>
      <c r="AV16">
        <v>0.135945945945946</v>
      </c>
      <c r="AX16">
        <v>14</v>
      </c>
      <c r="AY16" t="s">
        <v>937</v>
      </c>
      <c r="AZ16" t="s">
        <v>937</v>
      </c>
      <c r="BA16" t="s">
        <v>1120</v>
      </c>
      <c r="BB16">
        <v>99</v>
      </c>
      <c r="BC16">
        <v>0.15372670807453401</v>
      </c>
      <c r="BE16">
        <v>19</v>
      </c>
      <c r="BF16" t="s">
        <v>1093</v>
      </c>
      <c r="BG16" t="s">
        <v>1093</v>
      </c>
      <c r="BH16" t="s">
        <v>1123</v>
      </c>
      <c r="BI16">
        <v>1</v>
      </c>
      <c r="BJ16">
        <v>1.45348837209302E-3</v>
      </c>
    </row>
    <row r="17" spans="1:62" x14ac:dyDescent="0.2">
      <c r="A17">
        <v>16</v>
      </c>
      <c r="B17" t="s">
        <v>940</v>
      </c>
      <c r="C17" t="s">
        <v>941</v>
      </c>
      <c r="D17" t="s">
        <v>921</v>
      </c>
      <c r="E17">
        <v>687</v>
      </c>
      <c r="F17">
        <v>0.228923692102632</v>
      </c>
      <c r="H17">
        <v>15</v>
      </c>
      <c r="I17" t="s">
        <v>938</v>
      </c>
      <c r="J17" t="s">
        <v>939</v>
      </c>
      <c r="K17" t="s">
        <v>1089</v>
      </c>
      <c r="L17">
        <v>2260</v>
      </c>
      <c r="M17">
        <v>0.20360360360360399</v>
      </c>
      <c r="O17">
        <v>16</v>
      </c>
      <c r="P17" t="s">
        <v>940</v>
      </c>
      <c r="Q17" t="s">
        <v>941</v>
      </c>
      <c r="R17" t="s">
        <v>1113</v>
      </c>
      <c r="S17">
        <v>74</v>
      </c>
      <c r="T17">
        <v>2.46584471842719E-2</v>
      </c>
      <c r="V17">
        <v>63</v>
      </c>
      <c r="W17" t="s">
        <v>1000</v>
      </c>
      <c r="X17" t="s">
        <v>1001</v>
      </c>
      <c r="Y17" t="s">
        <v>1114</v>
      </c>
      <c r="Z17">
        <v>154</v>
      </c>
      <c r="AA17">
        <v>6.4249655805415301E-3</v>
      </c>
      <c r="AC17">
        <v>44</v>
      </c>
      <c r="AD17" t="s">
        <v>975</v>
      </c>
      <c r="AE17" t="s">
        <v>976</v>
      </c>
      <c r="AF17" t="s">
        <v>1115</v>
      </c>
      <c r="AG17">
        <v>18</v>
      </c>
      <c r="AH17">
        <v>4.6850598646538304E-3</v>
      </c>
      <c r="AJ17">
        <v>16</v>
      </c>
      <c r="AK17" t="s">
        <v>940</v>
      </c>
      <c r="AL17" t="s">
        <v>941</v>
      </c>
      <c r="AM17" t="s">
        <v>1116</v>
      </c>
      <c r="AN17">
        <v>69</v>
      </c>
      <c r="AO17">
        <v>2.2992335888037299E-2</v>
      </c>
      <c r="AQ17">
        <v>16</v>
      </c>
      <c r="AR17" t="s">
        <v>940</v>
      </c>
      <c r="AS17" t="s">
        <v>941</v>
      </c>
      <c r="AT17" t="s">
        <v>1117</v>
      </c>
      <c r="AU17">
        <v>49</v>
      </c>
      <c r="AV17">
        <v>1.6327890703099E-2</v>
      </c>
      <c r="AX17">
        <v>15</v>
      </c>
      <c r="AY17" t="s">
        <v>938</v>
      </c>
      <c r="AZ17" t="s">
        <v>939</v>
      </c>
      <c r="BA17" t="s">
        <v>1120</v>
      </c>
      <c r="BB17">
        <v>1116</v>
      </c>
      <c r="BC17">
        <v>0.100540540540541</v>
      </c>
      <c r="BE17">
        <v>20</v>
      </c>
      <c r="BF17" t="s">
        <v>944</v>
      </c>
      <c r="BG17" t="s">
        <v>944</v>
      </c>
      <c r="BH17" t="s">
        <v>1123</v>
      </c>
      <c r="BI17">
        <v>17</v>
      </c>
      <c r="BJ17">
        <v>6.7193675889328106E-2</v>
      </c>
    </row>
    <row r="18" spans="1:62" x14ac:dyDescent="0.2">
      <c r="A18">
        <v>17</v>
      </c>
      <c r="B18" t="s">
        <v>942</v>
      </c>
      <c r="C18" t="s">
        <v>942</v>
      </c>
      <c r="D18" t="s">
        <v>921</v>
      </c>
      <c r="E18">
        <v>7</v>
      </c>
      <c r="F18">
        <v>1.9021739130434801E-2</v>
      </c>
      <c r="H18">
        <v>16</v>
      </c>
      <c r="I18" t="s">
        <v>940</v>
      </c>
      <c r="J18" t="s">
        <v>941</v>
      </c>
      <c r="K18" t="s">
        <v>1089</v>
      </c>
      <c r="L18">
        <v>164</v>
      </c>
      <c r="M18">
        <v>5.4648450516494501E-2</v>
      </c>
      <c r="O18">
        <v>17</v>
      </c>
      <c r="P18" t="s">
        <v>942</v>
      </c>
      <c r="Q18" t="s">
        <v>942</v>
      </c>
      <c r="R18" t="s">
        <v>1113</v>
      </c>
      <c r="S18">
        <v>40</v>
      </c>
      <c r="T18">
        <v>0.108695652173913</v>
      </c>
      <c r="V18">
        <v>67</v>
      </c>
      <c r="W18" t="s">
        <v>1007</v>
      </c>
      <c r="X18" t="s">
        <v>1007</v>
      </c>
      <c r="Y18" t="s">
        <v>1114</v>
      </c>
      <c r="Z18">
        <v>780</v>
      </c>
      <c r="AA18">
        <v>1.09200873606989E-2</v>
      </c>
      <c r="AC18">
        <v>46</v>
      </c>
      <c r="AD18" t="s">
        <v>979</v>
      </c>
      <c r="AE18" t="s">
        <v>980</v>
      </c>
      <c r="AF18" t="s">
        <v>1115</v>
      </c>
      <c r="AG18">
        <v>8</v>
      </c>
      <c r="AH18">
        <v>3.3798056611744798E-3</v>
      </c>
      <c r="AJ18">
        <v>17</v>
      </c>
      <c r="AK18" t="s">
        <v>942</v>
      </c>
      <c r="AL18" t="s">
        <v>942</v>
      </c>
      <c r="AM18" t="s">
        <v>1116</v>
      </c>
      <c r="AN18">
        <v>132</v>
      </c>
      <c r="AO18">
        <v>0.35869565217391303</v>
      </c>
      <c r="AQ18">
        <v>17</v>
      </c>
      <c r="AR18" t="s">
        <v>942</v>
      </c>
      <c r="AS18" t="s">
        <v>942</v>
      </c>
      <c r="AT18" t="s">
        <v>1117</v>
      </c>
      <c r="AU18">
        <v>8</v>
      </c>
      <c r="AV18">
        <v>2.1739130434782601E-2</v>
      </c>
      <c r="AX18">
        <v>16</v>
      </c>
      <c r="AY18" t="s">
        <v>940</v>
      </c>
      <c r="AZ18" t="s">
        <v>941</v>
      </c>
      <c r="BA18" t="s">
        <v>1120</v>
      </c>
      <c r="BB18">
        <v>1919</v>
      </c>
      <c r="BC18">
        <v>0.63945351549483498</v>
      </c>
      <c r="BE18">
        <v>21</v>
      </c>
      <c r="BF18" t="s">
        <v>945</v>
      </c>
      <c r="BG18" t="s">
        <v>945</v>
      </c>
      <c r="BH18" t="s">
        <v>1123</v>
      </c>
      <c r="BI18">
        <v>36</v>
      </c>
      <c r="BJ18">
        <v>1.06351550960118E-2</v>
      </c>
    </row>
    <row r="19" spans="1:62" x14ac:dyDescent="0.2">
      <c r="A19">
        <v>18</v>
      </c>
      <c r="B19" t="s">
        <v>943</v>
      </c>
      <c r="C19" t="s">
        <v>943</v>
      </c>
      <c r="D19" t="s">
        <v>921</v>
      </c>
      <c r="E19">
        <v>455</v>
      </c>
      <c r="F19">
        <v>9.7451274362818599E-2</v>
      </c>
      <c r="H19">
        <v>17</v>
      </c>
      <c r="I19" t="s">
        <v>942</v>
      </c>
      <c r="J19" t="s">
        <v>942</v>
      </c>
      <c r="K19" t="s">
        <v>1089</v>
      </c>
      <c r="L19">
        <v>94</v>
      </c>
      <c r="M19">
        <v>0.25543478260869601</v>
      </c>
      <c r="O19">
        <v>18</v>
      </c>
      <c r="P19" t="s">
        <v>943</v>
      </c>
      <c r="Q19" t="s">
        <v>943</v>
      </c>
      <c r="R19" t="s">
        <v>1113</v>
      </c>
      <c r="S19">
        <v>455</v>
      </c>
      <c r="T19">
        <v>9.7451274362818599E-2</v>
      </c>
      <c r="V19">
        <v>70</v>
      </c>
      <c r="W19" t="s">
        <v>1010</v>
      </c>
      <c r="X19" t="s">
        <v>1010</v>
      </c>
      <c r="Y19" t="s">
        <v>1114</v>
      </c>
      <c r="Z19">
        <v>11</v>
      </c>
      <c r="AA19">
        <v>2.15813223464783E-4</v>
      </c>
      <c r="AC19">
        <v>48</v>
      </c>
      <c r="AD19" t="s">
        <v>982</v>
      </c>
      <c r="AE19" t="s">
        <v>983</v>
      </c>
      <c r="AF19" t="s">
        <v>1115</v>
      </c>
      <c r="AG19">
        <v>12</v>
      </c>
      <c r="AH19">
        <v>7.1942446043165497E-3</v>
      </c>
      <c r="AJ19">
        <v>18</v>
      </c>
      <c r="AK19" t="s">
        <v>943</v>
      </c>
      <c r="AL19" t="s">
        <v>943</v>
      </c>
      <c r="AM19" t="s">
        <v>1116</v>
      </c>
      <c r="AN19">
        <v>445</v>
      </c>
      <c r="AO19">
        <v>9.5309488113086302E-2</v>
      </c>
      <c r="AQ19">
        <v>18</v>
      </c>
      <c r="AR19" t="s">
        <v>943</v>
      </c>
      <c r="AS19" t="s">
        <v>943</v>
      </c>
      <c r="AT19" t="s">
        <v>1117</v>
      </c>
      <c r="AU19">
        <v>248</v>
      </c>
      <c r="AV19">
        <v>5.3116298993360497E-2</v>
      </c>
      <c r="AX19">
        <v>17</v>
      </c>
      <c r="AY19" t="s">
        <v>942</v>
      </c>
      <c r="AZ19" t="s">
        <v>942</v>
      </c>
      <c r="BA19" t="s">
        <v>1120</v>
      </c>
      <c r="BB19">
        <v>77</v>
      </c>
      <c r="BC19">
        <v>0.20923913043478301</v>
      </c>
      <c r="BE19">
        <v>22</v>
      </c>
      <c r="BF19" t="s">
        <v>946</v>
      </c>
      <c r="BG19" t="s">
        <v>947</v>
      </c>
      <c r="BH19" t="s">
        <v>1123</v>
      </c>
      <c r="BI19">
        <v>40</v>
      </c>
      <c r="BJ19">
        <v>2.0418580908626801E-2</v>
      </c>
    </row>
    <row r="20" spans="1:62" x14ac:dyDescent="0.2">
      <c r="A20">
        <v>20</v>
      </c>
      <c r="B20" t="s">
        <v>944</v>
      </c>
      <c r="C20" t="s">
        <v>944</v>
      </c>
      <c r="D20" t="s">
        <v>921</v>
      </c>
      <c r="E20">
        <v>18</v>
      </c>
      <c r="F20">
        <v>7.1146245059288502E-2</v>
      </c>
      <c r="H20">
        <v>18</v>
      </c>
      <c r="I20" t="s">
        <v>943</v>
      </c>
      <c r="J20" t="s">
        <v>943</v>
      </c>
      <c r="K20" t="s">
        <v>1089</v>
      </c>
      <c r="L20">
        <v>1483</v>
      </c>
      <c r="M20">
        <v>0.31762690083529699</v>
      </c>
      <c r="O20">
        <v>19</v>
      </c>
      <c r="P20" t="s">
        <v>1093</v>
      </c>
      <c r="Q20" t="s">
        <v>1093</v>
      </c>
      <c r="R20" t="s">
        <v>1113</v>
      </c>
      <c r="S20">
        <v>1</v>
      </c>
      <c r="T20">
        <v>1.45348837209302E-3</v>
      </c>
      <c r="V20">
        <v>73</v>
      </c>
      <c r="W20" t="s">
        <v>1013</v>
      </c>
      <c r="X20" t="s">
        <v>1014</v>
      </c>
      <c r="Y20" t="s">
        <v>1114</v>
      </c>
      <c r="Z20">
        <v>1</v>
      </c>
      <c r="AA20">
        <v>7.7966630282239207E-5</v>
      </c>
      <c r="AC20">
        <v>49</v>
      </c>
      <c r="AD20" t="s">
        <v>1098</v>
      </c>
      <c r="AE20" t="s">
        <v>1099</v>
      </c>
      <c r="AF20" t="s">
        <v>1115</v>
      </c>
      <c r="AG20">
        <v>8</v>
      </c>
      <c r="AH20">
        <v>9.8765432098765399E-2</v>
      </c>
      <c r="AJ20">
        <v>20</v>
      </c>
      <c r="AK20" t="s">
        <v>944</v>
      </c>
      <c r="AL20" t="s">
        <v>944</v>
      </c>
      <c r="AM20" t="s">
        <v>1116</v>
      </c>
      <c r="AN20">
        <v>131</v>
      </c>
      <c r="AO20">
        <v>0.51778656126482203</v>
      </c>
      <c r="AQ20">
        <v>20</v>
      </c>
      <c r="AR20" t="s">
        <v>944</v>
      </c>
      <c r="AS20" t="s">
        <v>944</v>
      </c>
      <c r="AT20" t="s">
        <v>1117</v>
      </c>
      <c r="AU20">
        <v>4</v>
      </c>
      <c r="AV20">
        <v>1.58102766798419E-2</v>
      </c>
      <c r="AX20">
        <v>18</v>
      </c>
      <c r="AY20" t="s">
        <v>943</v>
      </c>
      <c r="AZ20" t="s">
        <v>943</v>
      </c>
      <c r="BA20" t="s">
        <v>1120</v>
      </c>
      <c r="BB20">
        <v>1334</v>
      </c>
      <c r="BC20">
        <v>0.28571428571428598</v>
      </c>
      <c r="BE20">
        <v>23</v>
      </c>
      <c r="BF20" t="s">
        <v>948</v>
      </c>
      <c r="BG20" t="s">
        <v>949</v>
      </c>
      <c r="BH20" t="s">
        <v>1123</v>
      </c>
      <c r="BI20">
        <v>1243</v>
      </c>
      <c r="BJ20">
        <v>3.7005061030068502E-2</v>
      </c>
    </row>
    <row r="21" spans="1:62" x14ac:dyDescent="0.2">
      <c r="A21">
        <v>21</v>
      </c>
      <c r="B21" t="s">
        <v>945</v>
      </c>
      <c r="C21" t="s">
        <v>945</v>
      </c>
      <c r="D21" t="s">
        <v>921</v>
      </c>
      <c r="E21">
        <v>2133</v>
      </c>
      <c r="F21">
        <v>0.63013293943869997</v>
      </c>
      <c r="H21">
        <v>19</v>
      </c>
      <c r="I21" t="s">
        <v>1093</v>
      </c>
      <c r="J21" t="s">
        <v>1093</v>
      </c>
      <c r="K21" t="s">
        <v>1089</v>
      </c>
      <c r="L21">
        <v>8</v>
      </c>
      <c r="M21">
        <v>1.16279069767442E-2</v>
      </c>
      <c r="O21">
        <v>20</v>
      </c>
      <c r="P21" t="s">
        <v>944</v>
      </c>
      <c r="Q21" t="s">
        <v>944</v>
      </c>
      <c r="R21" t="s">
        <v>1113</v>
      </c>
      <c r="S21">
        <v>33</v>
      </c>
      <c r="T21">
        <v>0.13043478260869601</v>
      </c>
      <c r="V21">
        <v>77</v>
      </c>
      <c r="W21" t="s">
        <v>1018</v>
      </c>
      <c r="X21" t="s">
        <v>1019</v>
      </c>
      <c r="Y21" t="s">
        <v>1114</v>
      </c>
      <c r="Z21">
        <v>11</v>
      </c>
      <c r="AA21">
        <v>1.3447432762836199E-2</v>
      </c>
      <c r="AC21">
        <v>50</v>
      </c>
      <c r="AD21" t="s">
        <v>984</v>
      </c>
      <c r="AE21" t="s">
        <v>984</v>
      </c>
      <c r="AF21" t="s">
        <v>1115</v>
      </c>
      <c r="AG21">
        <v>1</v>
      </c>
      <c r="AH21">
        <v>1.3085579691180299E-4</v>
      </c>
      <c r="AJ21">
        <v>21</v>
      </c>
      <c r="AK21" t="s">
        <v>945</v>
      </c>
      <c r="AL21" t="s">
        <v>945</v>
      </c>
      <c r="AM21" t="s">
        <v>1116</v>
      </c>
      <c r="AN21">
        <v>198</v>
      </c>
      <c r="AO21">
        <v>5.8493353028065E-2</v>
      </c>
      <c r="AQ21">
        <v>21</v>
      </c>
      <c r="AR21" t="s">
        <v>945</v>
      </c>
      <c r="AS21" t="s">
        <v>945</v>
      </c>
      <c r="AT21" t="s">
        <v>1117</v>
      </c>
      <c r="AU21">
        <v>11</v>
      </c>
      <c r="AV21">
        <v>3.2496307237813902E-3</v>
      </c>
      <c r="AX21">
        <v>20</v>
      </c>
      <c r="AY21" t="s">
        <v>944</v>
      </c>
      <c r="AZ21" t="s">
        <v>944</v>
      </c>
      <c r="BA21" t="s">
        <v>1120</v>
      </c>
      <c r="BB21">
        <v>16</v>
      </c>
      <c r="BC21">
        <v>6.3241106719367599E-2</v>
      </c>
      <c r="BE21">
        <v>24</v>
      </c>
      <c r="BF21" t="s">
        <v>950</v>
      </c>
      <c r="BG21" t="s">
        <v>950</v>
      </c>
      <c r="BH21" t="s">
        <v>1123</v>
      </c>
      <c r="BI21">
        <v>141</v>
      </c>
      <c r="BJ21">
        <v>6.1679790026246697E-2</v>
      </c>
    </row>
    <row r="22" spans="1:62" x14ac:dyDescent="0.2">
      <c r="A22">
        <v>22</v>
      </c>
      <c r="B22" t="s">
        <v>946</v>
      </c>
      <c r="C22" t="s">
        <v>947</v>
      </c>
      <c r="D22" t="s">
        <v>921</v>
      </c>
      <c r="E22">
        <v>155</v>
      </c>
      <c r="F22">
        <v>7.9122001020929006E-2</v>
      </c>
      <c r="H22">
        <v>20</v>
      </c>
      <c r="I22" t="s">
        <v>944</v>
      </c>
      <c r="J22" t="s">
        <v>944</v>
      </c>
      <c r="K22" t="s">
        <v>1089</v>
      </c>
      <c r="L22">
        <v>34</v>
      </c>
      <c r="M22">
        <v>0.13438735177865599</v>
      </c>
      <c r="O22">
        <v>21</v>
      </c>
      <c r="P22" t="s">
        <v>945</v>
      </c>
      <c r="Q22" t="s">
        <v>945</v>
      </c>
      <c r="R22" t="s">
        <v>1113</v>
      </c>
      <c r="S22">
        <v>16</v>
      </c>
      <c r="T22">
        <v>4.7267355982274703E-3</v>
      </c>
      <c r="V22">
        <v>78</v>
      </c>
      <c r="W22" t="s">
        <v>1020</v>
      </c>
      <c r="X22" t="s">
        <v>1021</v>
      </c>
      <c r="Y22" t="s">
        <v>1114</v>
      </c>
      <c r="Z22">
        <v>49</v>
      </c>
      <c r="AA22">
        <v>1.32719393282774E-2</v>
      </c>
      <c r="AC22">
        <v>55</v>
      </c>
      <c r="AD22" t="s">
        <v>993</v>
      </c>
      <c r="AE22" t="s">
        <v>993</v>
      </c>
      <c r="AF22" t="s">
        <v>1115</v>
      </c>
      <c r="AG22">
        <v>1</v>
      </c>
      <c r="AH22">
        <v>1.2820512820512801E-3</v>
      </c>
      <c r="AJ22">
        <v>22</v>
      </c>
      <c r="AK22" t="s">
        <v>946</v>
      </c>
      <c r="AL22" t="s">
        <v>947</v>
      </c>
      <c r="AM22" t="s">
        <v>1116</v>
      </c>
      <c r="AN22">
        <v>615</v>
      </c>
      <c r="AO22">
        <v>0.31393568147013801</v>
      </c>
      <c r="AQ22">
        <v>22</v>
      </c>
      <c r="AR22" t="s">
        <v>946</v>
      </c>
      <c r="AS22" t="s">
        <v>947</v>
      </c>
      <c r="AT22" t="s">
        <v>1117</v>
      </c>
      <c r="AU22">
        <v>40</v>
      </c>
      <c r="AV22">
        <v>2.0418580908626801E-2</v>
      </c>
      <c r="AX22">
        <v>21</v>
      </c>
      <c r="AY22" t="s">
        <v>945</v>
      </c>
      <c r="AZ22" t="s">
        <v>945</v>
      </c>
      <c r="BA22" t="s">
        <v>1120</v>
      </c>
      <c r="BB22">
        <v>693</v>
      </c>
      <c r="BC22">
        <v>0.20472673559822699</v>
      </c>
      <c r="BE22">
        <v>25</v>
      </c>
      <c r="BF22" t="s">
        <v>951</v>
      </c>
      <c r="BG22" t="s">
        <v>952</v>
      </c>
      <c r="BH22" t="s">
        <v>1123</v>
      </c>
      <c r="BI22">
        <v>28</v>
      </c>
      <c r="BJ22">
        <v>5.1756007393715303E-2</v>
      </c>
    </row>
    <row r="23" spans="1:62" x14ac:dyDescent="0.2">
      <c r="A23">
        <v>23</v>
      </c>
      <c r="B23" t="s">
        <v>948</v>
      </c>
      <c r="C23" t="s">
        <v>949</v>
      </c>
      <c r="D23" t="s">
        <v>921</v>
      </c>
      <c r="E23">
        <v>14664</v>
      </c>
      <c r="F23">
        <v>0.43655849955343901</v>
      </c>
      <c r="H23">
        <v>21</v>
      </c>
      <c r="I23" t="s">
        <v>945</v>
      </c>
      <c r="J23" t="s">
        <v>945</v>
      </c>
      <c r="K23" t="s">
        <v>1089</v>
      </c>
      <c r="L23">
        <v>298</v>
      </c>
      <c r="M23">
        <v>8.8035450516986705E-2</v>
      </c>
      <c r="O23">
        <v>22</v>
      </c>
      <c r="P23" t="s">
        <v>946</v>
      </c>
      <c r="Q23" t="s">
        <v>947</v>
      </c>
      <c r="R23" t="s">
        <v>1113</v>
      </c>
      <c r="S23">
        <v>212</v>
      </c>
      <c r="T23">
        <v>0.108218478815722</v>
      </c>
      <c r="V23">
        <v>85</v>
      </c>
      <c r="W23" t="s">
        <v>1028</v>
      </c>
      <c r="X23" t="s">
        <v>1029</v>
      </c>
      <c r="Y23" t="s">
        <v>1114</v>
      </c>
      <c r="Z23">
        <v>18</v>
      </c>
      <c r="AA23">
        <v>2.2581859239744098E-3</v>
      </c>
      <c r="AC23">
        <v>63</v>
      </c>
      <c r="AD23" t="s">
        <v>1000</v>
      </c>
      <c r="AE23" t="s">
        <v>1001</v>
      </c>
      <c r="AF23" t="s">
        <v>1115</v>
      </c>
      <c r="AG23">
        <v>1</v>
      </c>
      <c r="AH23" s="229">
        <v>4.17205557178022E-5</v>
      </c>
      <c r="AJ23">
        <v>23</v>
      </c>
      <c r="AK23" t="s">
        <v>948</v>
      </c>
      <c r="AL23" t="s">
        <v>949</v>
      </c>
      <c r="AM23" t="s">
        <v>1116</v>
      </c>
      <c r="AN23">
        <v>2722</v>
      </c>
      <c r="AO23">
        <v>8.1036022625781495E-2</v>
      </c>
      <c r="AQ23">
        <v>23</v>
      </c>
      <c r="AR23" t="s">
        <v>948</v>
      </c>
      <c r="AS23" t="s">
        <v>949</v>
      </c>
      <c r="AT23" t="s">
        <v>1117</v>
      </c>
      <c r="AU23">
        <v>3860</v>
      </c>
      <c r="AV23">
        <v>0.11491515331943999</v>
      </c>
      <c r="AX23">
        <v>22</v>
      </c>
      <c r="AY23" t="s">
        <v>946</v>
      </c>
      <c r="AZ23" t="s">
        <v>947</v>
      </c>
      <c r="BA23" t="s">
        <v>1120</v>
      </c>
      <c r="BB23">
        <v>186</v>
      </c>
      <c r="BC23">
        <v>9.4946401225114899E-2</v>
      </c>
      <c r="BE23">
        <v>26</v>
      </c>
      <c r="BF23" t="s">
        <v>953</v>
      </c>
      <c r="BG23" t="s">
        <v>954</v>
      </c>
      <c r="BH23" t="s">
        <v>1123</v>
      </c>
      <c r="BI23">
        <v>2</v>
      </c>
      <c r="BJ23">
        <v>1.88679245283019E-2</v>
      </c>
    </row>
    <row r="24" spans="1:62" x14ac:dyDescent="0.2">
      <c r="A24">
        <v>24</v>
      </c>
      <c r="B24" t="s">
        <v>950</v>
      </c>
      <c r="C24" t="s">
        <v>950</v>
      </c>
      <c r="D24" t="s">
        <v>921</v>
      </c>
      <c r="E24">
        <v>169</v>
      </c>
      <c r="F24">
        <v>7.3928258967629001E-2</v>
      </c>
      <c r="H24">
        <v>22</v>
      </c>
      <c r="I24" t="s">
        <v>946</v>
      </c>
      <c r="J24" t="s">
        <v>947</v>
      </c>
      <c r="K24" t="s">
        <v>1089</v>
      </c>
      <c r="L24">
        <v>690</v>
      </c>
      <c r="M24">
        <v>0.35222052067381299</v>
      </c>
      <c r="O24">
        <v>23</v>
      </c>
      <c r="P24" t="s">
        <v>948</v>
      </c>
      <c r="Q24" t="s">
        <v>949</v>
      </c>
      <c r="R24" t="s">
        <v>1113</v>
      </c>
      <c r="S24">
        <v>1782</v>
      </c>
      <c r="T24">
        <v>5.3051503423638E-2</v>
      </c>
      <c r="V24">
        <v>93</v>
      </c>
      <c r="W24" t="s">
        <v>1042</v>
      </c>
      <c r="X24" t="s">
        <v>1043</v>
      </c>
      <c r="Y24" t="s">
        <v>1114</v>
      </c>
      <c r="Z24">
        <v>232</v>
      </c>
      <c r="AA24">
        <v>6.9473558124213903E-3</v>
      </c>
      <c r="AC24">
        <v>65</v>
      </c>
      <c r="AD24" t="s">
        <v>1004</v>
      </c>
      <c r="AE24" t="s">
        <v>1004</v>
      </c>
      <c r="AF24" t="s">
        <v>1115</v>
      </c>
      <c r="AG24">
        <v>84</v>
      </c>
      <c r="AH24">
        <v>0.19534883720930199</v>
      </c>
      <c r="AJ24">
        <v>24</v>
      </c>
      <c r="AK24" t="s">
        <v>950</v>
      </c>
      <c r="AL24" t="s">
        <v>950</v>
      </c>
      <c r="AM24" t="s">
        <v>1116</v>
      </c>
      <c r="AN24">
        <v>136</v>
      </c>
      <c r="AO24">
        <v>5.94925634295713E-2</v>
      </c>
      <c r="AQ24">
        <v>24</v>
      </c>
      <c r="AR24" t="s">
        <v>950</v>
      </c>
      <c r="AS24" t="s">
        <v>950</v>
      </c>
      <c r="AT24" t="s">
        <v>1117</v>
      </c>
      <c r="AU24">
        <v>243</v>
      </c>
      <c r="AV24">
        <v>0.10629921259842499</v>
      </c>
      <c r="AX24">
        <v>23</v>
      </c>
      <c r="AY24" t="s">
        <v>948</v>
      </c>
      <c r="AZ24" t="s">
        <v>949</v>
      </c>
      <c r="BA24" t="s">
        <v>1120</v>
      </c>
      <c r="BB24">
        <v>2744</v>
      </c>
      <c r="BC24">
        <v>8.1690979458172094E-2</v>
      </c>
      <c r="BE24">
        <v>30</v>
      </c>
      <c r="BF24" t="s">
        <v>960</v>
      </c>
      <c r="BG24" t="s">
        <v>960</v>
      </c>
      <c r="BH24" t="s">
        <v>1123</v>
      </c>
      <c r="BI24">
        <v>267</v>
      </c>
      <c r="BJ24">
        <v>5.3208449581506598E-2</v>
      </c>
    </row>
    <row r="25" spans="1:62" x14ac:dyDescent="0.2">
      <c r="A25">
        <v>25</v>
      </c>
      <c r="B25" t="s">
        <v>951</v>
      </c>
      <c r="C25" t="s">
        <v>952</v>
      </c>
      <c r="D25" t="s">
        <v>921</v>
      </c>
      <c r="E25">
        <v>15</v>
      </c>
      <c r="F25">
        <v>2.7726432532347502E-2</v>
      </c>
      <c r="H25">
        <v>23</v>
      </c>
      <c r="I25" t="s">
        <v>948</v>
      </c>
      <c r="J25" t="s">
        <v>949</v>
      </c>
      <c r="K25" t="s">
        <v>1089</v>
      </c>
      <c r="L25">
        <v>6082</v>
      </c>
      <c r="M25">
        <v>0.18106579339088999</v>
      </c>
      <c r="O25">
        <v>24</v>
      </c>
      <c r="P25" t="s">
        <v>950</v>
      </c>
      <c r="Q25" t="s">
        <v>950</v>
      </c>
      <c r="R25" t="s">
        <v>1113</v>
      </c>
      <c r="S25">
        <v>33</v>
      </c>
      <c r="T25">
        <v>1.4435695538057699E-2</v>
      </c>
      <c r="V25">
        <v>94</v>
      </c>
      <c r="W25" t="s">
        <v>1044</v>
      </c>
      <c r="X25" t="s">
        <v>1044</v>
      </c>
      <c r="Y25" t="s">
        <v>1114</v>
      </c>
      <c r="Z25">
        <v>202</v>
      </c>
      <c r="AA25">
        <v>3.8308363360515803E-2</v>
      </c>
      <c r="AC25">
        <v>66</v>
      </c>
      <c r="AD25" t="s">
        <v>1005</v>
      </c>
      <c r="AE25" t="s">
        <v>1006</v>
      </c>
      <c r="AF25" t="s">
        <v>1115</v>
      </c>
      <c r="AG25">
        <v>181</v>
      </c>
      <c r="AH25">
        <v>3.9885412075804302E-2</v>
      </c>
      <c r="AJ25">
        <v>25</v>
      </c>
      <c r="AK25" t="s">
        <v>951</v>
      </c>
      <c r="AL25" t="s">
        <v>952</v>
      </c>
      <c r="AM25" t="s">
        <v>1116</v>
      </c>
      <c r="AN25">
        <v>124</v>
      </c>
      <c r="AO25">
        <v>0.229205175600739</v>
      </c>
      <c r="AQ25">
        <v>25</v>
      </c>
      <c r="AR25" t="s">
        <v>951</v>
      </c>
      <c r="AS25" t="s">
        <v>952</v>
      </c>
      <c r="AT25" t="s">
        <v>1117</v>
      </c>
      <c r="AU25">
        <v>49</v>
      </c>
      <c r="AV25">
        <v>9.0573012939001801E-2</v>
      </c>
      <c r="AX25">
        <v>24</v>
      </c>
      <c r="AY25" t="s">
        <v>950</v>
      </c>
      <c r="AZ25" t="s">
        <v>950</v>
      </c>
      <c r="BA25" t="s">
        <v>1120</v>
      </c>
      <c r="BB25">
        <v>878</v>
      </c>
      <c r="BC25">
        <v>0.38407699037620302</v>
      </c>
      <c r="BE25">
        <v>33</v>
      </c>
      <c r="BF25" t="s">
        <v>963</v>
      </c>
      <c r="BG25" t="s">
        <v>963</v>
      </c>
      <c r="BH25" t="s">
        <v>1123</v>
      </c>
      <c r="BI25">
        <v>11</v>
      </c>
      <c r="BJ25">
        <v>1.50273224043716E-2</v>
      </c>
    </row>
    <row r="26" spans="1:62" x14ac:dyDescent="0.2">
      <c r="A26">
        <v>26</v>
      </c>
      <c r="B26" t="s">
        <v>953</v>
      </c>
      <c r="C26" t="s">
        <v>954</v>
      </c>
      <c r="D26" t="s">
        <v>921</v>
      </c>
      <c r="E26">
        <v>15</v>
      </c>
      <c r="F26">
        <v>0.14150943396226401</v>
      </c>
      <c r="H26">
        <v>24</v>
      </c>
      <c r="I26" t="s">
        <v>950</v>
      </c>
      <c r="J26" t="s">
        <v>950</v>
      </c>
      <c r="K26" t="s">
        <v>1089</v>
      </c>
      <c r="L26">
        <v>686</v>
      </c>
      <c r="M26">
        <v>0.30008748906386701</v>
      </c>
      <c r="O26">
        <v>25</v>
      </c>
      <c r="P26" t="s">
        <v>951</v>
      </c>
      <c r="Q26" t="s">
        <v>952</v>
      </c>
      <c r="R26" t="s">
        <v>1113</v>
      </c>
      <c r="S26">
        <v>10</v>
      </c>
      <c r="T26">
        <v>1.84842883548983E-2</v>
      </c>
      <c r="V26">
        <v>96</v>
      </c>
      <c r="W26" t="s">
        <v>1047</v>
      </c>
      <c r="X26" t="s">
        <v>1048</v>
      </c>
      <c r="Y26" t="s">
        <v>1114</v>
      </c>
      <c r="Z26">
        <v>5</v>
      </c>
      <c r="AA26">
        <v>8.8652482269503605E-3</v>
      </c>
      <c r="AC26">
        <v>67</v>
      </c>
      <c r="AD26" t="s">
        <v>1007</v>
      </c>
      <c r="AE26" t="s">
        <v>1007</v>
      </c>
      <c r="AF26" t="s">
        <v>1115</v>
      </c>
      <c r="AG26">
        <v>35</v>
      </c>
      <c r="AH26">
        <v>4.9000392003136005E-4</v>
      </c>
      <c r="AJ26">
        <v>26</v>
      </c>
      <c r="AK26" t="s">
        <v>953</v>
      </c>
      <c r="AL26" t="s">
        <v>954</v>
      </c>
      <c r="AM26" t="s">
        <v>1116</v>
      </c>
      <c r="AN26">
        <v>28</v>
      </c>
      <c r="AO26">
        <v>0.26415094339622602</v>
      </c>
      <c r="AQ26">
        <v>26</v>
      </c>
      <c r="AR26" t="s">
        <v>953</v>
      </c>
      <c r="AS26" t="s">
        <v>954</v>
      </c>
      <c r="AT26" t="s">
        <v>1117</v>
      </c>
      <c r="AU26">
        <v>2</v>
      </c>
      <c r="AV26">
        <v>1.88679245283019E-2</v>
      </c>
      <c r="AX26">
        <v>25</v>
      </c>
      <c r="AY26" t="s">
        <v>951</v>
      </c>
      <c r="AZ26" t="s">
        <v>952</v>
      </c>
      <c r="BA26" t="s">
        <v>1120</v>
      </c>
      <c r="BB26">
        <v>57</v>
      </c>
      <c r="BC26">
        <v>0.105360443622921</v>
      </c>
      <c r="BE26">
        <v>35</v>
      </c>
      <c r="BF26" t="s">
        <v>965</v>
      </c>
      <c r="BG26" t="s">
        <v>966</v>
      </c>
      <c r="BH26" t="s">
        <v>1123</v>
      </c>
      <c r="BI26">
        <v>206</v>
      </c>
      <c r="BJ26">
        <v>7.0187393526405406E-2</v>
      </c>
    </row>
    <row r="27" spans="1:62" x14ac:dyDescent="0.2">
      <c r="A27">
        <v>27</v>
      </c>
      <c r="B27" t="s">
        <v>955</v>
      </c>
      <c r="C27" t="s">
        <v>956</v>
      </c>
      <c r="D27" t="s">
        <v>921</v>
      </c>
      <c r="E27">
        <v>1</v>
      </c>
      <c r="F27">
        <v>3.5714285714285698E-2</v>
      </c>
      <c r="H27">
        <v>25</v>
      </c>
      <c r="I27" t="s">
        <v>951</v>
      </c>
      <c r="J27" t="s">
        <v>952</v>
      </c>
      <c r="K27" t="s">
        <v>1089</v>
      </c>
      <c r="L27">
        <v>257</v>
      </c>
      <c r="M27">
        <v>0.47504621072088699</v>
      </c>
      <c r="O27">
        <v>26</v>
      </c>
      <c r="P27" t="s">
        <v>953</v>
      </c>
      <c r="Q27" t="s">
        <v>954</v>
      </c>
      <c r="R27" t="s">
        <v>1113</v>
      </c>
      <c r="S27">
        <v>6</v>
      </c>
      <c r="T27">
        <v>5.6603773584905703E-2</v>
      </c>
      <c r="V27">
        <v>97</v>
      </c>
      <c r="W27" t="s">
        <v>1049</v>
      </c>
      <c r="X27" t="s">
        <v>1050</v>
      </c>
      <c r="Y27" t="s">
        <v>1114</v>
      </c>
      <c r="Z27">
        <v>71</v>
      </c>
      <c r="AA27">
        <v>8.2330295229481195E-4</v>
      </c>
      <c r="AC27">
        <v>71</v>
      </c>
      <c r="AD27" t="s">
        <v>1011</v>
      </c>
      <c r="AE27" t="s">
        <v>1012</v>
      </c>
      <c r="AF27" t="s">
        <v>1115</v>
      </c>
      <c r="AG27">
        <v>5</v>
      </c>
      <c r="AH27">
        <v>0.17241379310344801</v>
      </c>
      <c r="AJ27">
        <v>27</v>
      </c>
      <c r="AK27" t="s">
        <v>955</v>
      </c>
      <c r="AL27" t="s">
        <v>956</v>
      </c>
      <c r="AM27" t="s">
        <v>1116</v>
      </c>
      <c r="AN27">
        <v>23</v>
      </c>
      <c r="AO27">
        <v>0.82142857142857095</v>
      </c>
      <c r="AQ27">
        <v>29</v>
      </c>
      <c r="AR27" t="s">
        <v>958</v>
      </c>
      <c r="AS27" t="s">
        <v>959</v>
      </c>
      <c r="AT27" t="s">
        <v>1117</v>
      </c>
      <c r="AU27">
        <v>19</v>
      </c>
      <c r="AV27">
        <v>0.11949685534591201</v>
      </c>
      <c r="AX27">
        <v>26</v>
      </c>
      <c r="AY27" t="s">
        <v>953</v>
      </c>
      <c r="AZ27" t="s">
        <v>954</v>
      </c>
      <c r="BA27" t="s">
        <v>1120</v>
      </c>
      <c r="BB27">
        <v>42</v>
      </c>
      <c r="BC27">
        <v>0.39622641509433998</v>
      </c>
      <c r="BE27">
        <v>36</v>
      </c>
      <c r="BF27" t="s">
        <v>967</v>
      </c>
      <c r="BG27" t="s">
        <v>968</v>
      </c>
      <c r="BH27" t="s">
        <v>1123</v>
      </c>
      <c r="BI27">
        <v>36</v>
      </c>
      <c r="BJ27">
        <v>5.59875583203732E-2</v>
      </c>
    </row>
    <row r="28" spans="1:62" x14ac:dyDescent="0.2">
      <c r="A28">
        <v>28</v>
      </c>
      <c r="B28" t="s">
        <v>957</v>
      </c>
      <c r="C28" t="s">
        <v>957</v>
      </c>
      <c r="D28" t="s">
        <v>921</v>
      </c>
      <c r="E28">
        <v>42</v>
      </c>
      <c r="F28">
        <v>0.59154929577464799</v>
      </c>
      <c r="H28">
        <v>26</v>
      </c>
      <c r="I28" t="s">
        <v>953</v>
      </c>
      <c r="J28" t="s">
        <v>954</v>
      </c>
      <c r="K28" t="s">
        <v>1089</v>
      </c>
      <c r="L28">
        <v>11</v>
      </c>
      <c r="M28">
        <v>0.10377358490565999</v>
      </c>
      <c r="O28">
        <v>28</v>
      </c>
      <c r="P28" t="s">
        <v>957</v>
      </c>
      <c r="Q28" t="s">
        <v>957</v>
      </c>
      <c r="R28" t="s">
        <v>1113</v>
      </c>
      <c r="S28">
        <v>14</v>
      </c>
      <c r="T28">
        <v>0.19718309859154901</v>
      </c>
      <c r="V28">
        <v>98</v>
      </c>
      <c r="W28" t="s">
        <v>1051</v>
      </c>
      <c r="X28" t="s">
        <v>1051</v>
      </c>
      <c r="Y28" t="s">
        <v>1114</v>
      </c>
      <c r="Z28">
        <v>269</v>
      </c>
      <c r="AA28">
        <v>2.4030945425633598E-3</v>
      </c>
      <c r="AC28">
        <v>73</v>
      </c>
      <c r="AD28" t="s">
        <v>1013</v>
      </c>
      <c r="AE28" t="s">
        <v>1014</v>
      </c>
      <c r="AF28" t="s">
        <v>1115</v>
      </c>
      <c r="AG28">
        <v>5</v>
      </c>
      <c r="AH28">
        <v>3.8983315141119599E-4</v>
      </c>
      <c r="AJ28">
        <v>28</v>
      </c>
      <c r="AK28" t="s">
        <v>957</v>
      </c>
      <c r="AL28" t="s">
        <v>957</v>
      </c>
      <c r="AM28" t="s">
        <v>1116</v>
      </c>
      <c r="AN28">
        <v>8</v>
      </c>
      <c r="AO28">
        <v>0.11267605633802801</v>
      </c>
      <c r="AQ28">
        <v>30</v>
      </c>
      <c r="AR28" t="s">
        <v>960</v>
      </c>
      <c r="AS28" t="s">
        <v>960</v>
      </c>
      <c r="AT28" t="s">
        <v>1117</v>
      </c>
      <c r="AU28">
        <v>482</v>
      </c>
      <c r="AV28">
        <v>9.6054204862494996E-2</v>
      </c>
      <c r="AX28">
        <v>27</v>
      </c>
      <c r="AY28" t="s">
        <v>955</v>
      </c>
      <c r="AZ28" t="s">
        <v>956</v>
      </c>
      <c r="BA28" t="s">
        <v>1120</v>
      </c>
      <c r="BB28">
        <v>2</v>
      </c>
      <c r="BC28">
        <v>7.1428571428571397E-2</v>
      </c>
      <c r="BE28">
        <v>37</v>
      </c>
      <c r="BF28" t="s">
        <v>969</v>
      </c>
      <c r="BG28" t="s">
        <v>969</v>
      </c>
      <c r="BH28" t="s">
        <v>1123</v>
      </c>
      <c r="BI28">
        <v>32</v>
      </c>
      <c r="BJ28">
        <v>1.3405948889819899E-2</v>
      </c>
    </row>
    <row r="29" spans="1:62" x14ac:dyDescent="0.2">
      <c r="A29">
        <v>29</v>
      </c>
      <c r="B29" t="s">
        <v>958</v>
      </c>
      <c r="C29" t="s">
        <v>959</v>
      </c>
      <c r="D29" t="s">
        <v>921</v>
      </c>
      <c r="E29">
        <v>4</v>
      </c>
      <c r="F29">
        <v>2.51572327044025E-2</v>
      </c>
      <c r="H29">
        <v>27</v>
      </c>
      <c r="I29" t="s">
        <v>955</v>
      </c>
      <c r="J29" t="s">
        <v>956</v>
      </c>
      <c r="K29" t="s">
        <v>1089</v>
      </c>
      <c r="L29">
        <v>2</v>
      </c>
      <c r="M29">
        <v>7.1428571428571397E-2</v>
      </c>
      <c r="O29">
        <v>29</v>
      </c>
      <c r="P29" t="s">
        <v>958</v>
      </c>
      <c r="Q29" t="s">
        <v>959</v>
      </c>
      <c r="R29" t="s">
        <v>1113</v>
      </c>
      <c r="S29">
        <v>1</v>
      </c>
      <c r="T29">
        <v>6.2893081761006301E-3</v>
      </c>
      <c r="V29">
        <v>100</v>
      </c>
      <c r="W29" t="s">
        <v>1054</v>
      </c>
      <c r="X29" t="s">
        <v>1055</v>
      </c>
      <c r="Y29" t="s">
        <v>1114</v>
      </c>
      <c r="Z29">
        <v>1</v>
      </c>
      <c r="AA29">
        <v>1.1520737327188901E-3</v>
      </c>
      <c r="AC29">
        <v>76</v>
      </c>
      <c r="AD29" t="s">
        <v>1106</v>
      </c>
      <c r="AE29" t="s">
        <v>1107</v>
      </c>
      <c r="AF29" t="s">
        <v>1115</v>
      </c>
      <c r="AG29">
        <v>278</v>
      </c>
      <c r="AH29">
        <v>0.62612612612612595</v>
      </c>
      <c r="AJ29">
        <v>29</v>
      </c>
      <c r="AK29" t="s">
        <v>958</v>
      </c>
      <c r="AL29" t="s">
        <v>959</v>
      </c>
      <c r="AM29" t="s">
        <v>1116</v>
      </c>
      <c r="AN29">
        <v>29</v>
      </c>
      <c r="AO29">
        <v>0.182389937106918</v>
      </c>
      <c r="AQ29">
        <v>32</v>
      </c>
      <c r="AR29" t="s">
        <v>961</v>
      </c>
      <c r="AS29" t="s">
        <v>962</v>
      </c>
      <c r="AT29" t="s">
        <v>1117</v>
      </c>
      <c r="AU29">
        <v>3</v>
      </c>
      <c r="AV29">
        <v>1.9867549668874201E-2</v>
      </c>
      <c r="AX29">
        <v>28</v>
      </c>
      <c r="AY29" t="s">
        <v>957</v>
      </c>
      <c r="AZ29" t="s">
        <v>957</v>
      </c>
      <c r="BA29" t="s">
        <v>1120</v>
      </c>
      <c r="BB29">
        <v>2</v>
      </c>
      <c r="BC29">
        <v>2.8169014084507001E-2</v>
      </c>
      <c r="BE29">
        <v>39</v>
      </c>
      <c r="BF29" t="s">
        <v>538</v>
      </c>
      <c r="BG29" t="s">
        <v>538</v>
      </c>
      <c r="BH29" t="s">
        <v>1123</v>
      </c>
      <c r="BI29">
        <v>31439</v>
      </c>
      <c r="BJ29">
        <v>4.44864230023631E-2</v>
      </c>
    </row>
    <row r="30" spans="1:62" x14ac:dyDescent="0.2">
      <c r="A30">
        <v>30</v>
      </c>
      <c r="B30" t="s">
        <v>960</v>
      </c>
      <c r="C30" t="s">
        <v>960</v>
      </c>
      <c r="D30" t="s">
        <v>921</v>
      </c>
      <c r="E30">
        <v>134</v>
      </c>
      <c r="F30">
        <v>2.6703866082104399E-2</v>
      </c>
      <c r="H30">
        <v>28</v>
      </c>
      <c r="I30" t="s">
        <v>957</v>
      </c>
      <c r="J30" t="s">
        <v>957</v>
      </c>
      <c r="K30" t="s">
        <v>1089</v>
      </c>
      <c r="L30">
        <v>4</v>
      </c>
      <c r="M30">
        <v>5.63380281690141E-2</v>
      </c>
      <c r="O30">
        <v>30</v>
      </c>
      <c r="P30" t="s">
        <v>960</v>
      </c>
      <c r="Q30" t="s">
        <v>960</v>
      </c>
      <c r="R30" t="s">
        <v>1113</v>
      </c>
      <c r="S30">
        <v>753</v>
      </c>
      <c r="T30">
        <v>0.15005978477481099</v>
      </c>
      <c r="V30">
        <v>101</v>
      </c>
      <c r="W30" t="s">
        <v>1056</v>
      </c>
      <c r="X30" t="s">
        <v>1057</v>
      </c>
      <c r="Y30" t="s">
        <v>1114</v>
      </c>
      <c r="Z30">
        <v>10</v>
      </c>
      <c r="AA30">
        <v>3.5214987498679402E-4</v>
      </c>
      <c r="AC30">
        <v>78</v>
      </c>
      <c r="AD30" t="s">
        <v>1020</v>
      </c>
      <c r="AE30" t="s">
        <v>1021</v>
      </c>
      <c r="AF30" t="s">
        <v>1115</v>
      </c>
      <c r="AG30">
        <v>2</v>
      </c>
      <c r="AH30">
        <v>5.4171180931744298E-4</v>
      </c>
      <c r="AJ30">
        <v>30</v>
      </c>
      <c r="AK30" t="s">
        <v>960</v>
      </c>
      <c r="AL30" t="s">
        <v>960</v>
      </c>
      <c r="AM30" t="s">
        <v>1116</v>
      </c>
      <c r="AN30">
        <v>1085</v>
      </c>
      <c r="AO30">
        <v>0.21622160223196499</v>
      </c>
      <c r="AQ30">
        <v>33</v>
      </c>
      <c r="AR30" t="s">
        <v>963</v>
      </c>
      <c r="AS30" t="s">
        <v>963</v>
      </c>
      <c r="AT30" t="s">
        <v>1117</v>
      </c>
      <c r="AU30">
        <v>22</v>
      </c>
      <c r="AV30">
        <v>3.0054644808743199E-2</v>
      </c>
      <c r="AX30">
        <v>29</v>
      </c>
      <c r="AY30" t="s">
        <v>958</v>
      </c>
      <c r="AZ30" t="s">
        <v>959</v>
      </c>
      <c r="BA30" t="s">
        <v>1120</v>
      </c>
      <c r="BB30">
        <v>3</v>
      </c>
      <c r="BC30">
        <v>1.88679245283019E-2</v>
      </c>
      <c r="BE30">
        <v>40</v>
      </c>
      <c r="BF30" t="s">
        <v>971</v>
      </c>
      <c r="BG30" t="s">
        <v>971</v>
      </c>
      <c r="BH30" t="s">
        <v>1123</v>
      </c>
      <c r="BI30">
        <v>54</v>
      </c>
      <c r="BJ30">
        <v>0.25233644859813098</v>
      </c>
    </row>
    <row r="31" spans="1:62" x14ac:dyDescent="0.2">
      <c r="A31">
        <v>32</v>
      </c>
      <c r="B31" t="s">
        <v>961</v>
      </c>
      <c r="C31" t="s">
        <v>962</v>
      </c>
      <c r="D31" t="s">
        <v>921</v>
      </c>
      <c r="E31">
        <v>9</v>
      </c>
      <c r="F31">
        <v>5.9602649006622502E-2</v>
      </c>
      <c r="H31">
        <v>29</v>
      </c>
      <c r="I31" t="s">
        <v>958</v>
      </c>
      <c r="J31" t="s">
        <v>959</v>
      </c>
      <c r="K31" t="s">
        <v>1089</v>
      </c>
      <c r="L31">
        <v>103</v>
      </c>
      <c r="M31">
        <v>0.64779874213836497</v>
      </c>
      <c r="O31">
        <v>32</v>
      </c>
      <c r="P31" t="s">
        <v>961</v>
      </c>
      <c r="Q31" t="s">
        <v>962</v>
      </c>
      <c r="R31" t="s">
        <v>1113</v>
      </c>
      <c r="S31">
        <v>74</v>
      </c>
      <c r="T31">
        <v>0.49006622516556297</v>
      </c>
      <c r="V31">
        <v>102</v>
      </c>
      <c r="W31" t="s">
        <v>1058</v>
      </c>
      <c r="X31" t="s">
        <v>1058</v>
      </c>
      <c r="Y31" t="s">
        <v>1114</v>
      </c>
      <c r="Z31">
        <v>1</v>
      </c>
      <c r="AA31">
        <v>1.0729613733905601E-3</v>
      </c>
      <c r="AC31">
        <v>79</v>
      </c>
      <c r="AD31" t="s">
        <v>1022</v>
      </c>
      <c r="AE31" t="s">
        <v>1023</v>
      </c>
      <c r="AF31" t="s">
        <v>1115</v>
      </c>
      <c r="AG31">
        <v>42</v>
      </c>
      <c r="AH31">
        <v>3.9660056657223802E-2</v>
      </c>
      <c r="AJ31">
        <v>32</v>
      </c>
      <c r="AK31" t="s">
        <v>961</v>
      </c>
      <c r="AL31" t="s">
        <v>962</v>
      </c>
      <c r="AM31" t="s">
        <v>1116</v>
      </c>
      <c r="AN31">
        <v>39</v>
      </c>
      <c r="AO31">
        <v>0.258278145695364</v>
      </c>
      <c r="AQ31">
        <v>34</v>
      </c>
      <c r="AR31" t="s">
        <v>964</v>
      </c>
      <c r="AS31" t="s">
        <v>964</v>
      </c>
      <c r="AT31" t="s">
        <v>1117</v>
      </c>
      <c r="AU31">
        <v>1</v>
      </c>
      <c r="AV31">
        <v>0.33333333333333298</v>
      </c>
      <c r="AX31">
        <v>30</v>
      </c>
      <c r="AY31" t="s">
        <v>960</v>
      </c>
      <c r="AZ31" t="s">
        <v>960</v>
      </c>
      <c r="BA31" t="s">
        <v>1120</v>
      </c>
      <c r="BB31">
        <v>616</v>
      </c>
      <c r="BC31">
        <v>0.12275807094459899</v>
      </c>
      <c r="BE31">
        <v>43</v>
      </c>
      <c r="BF31" t="s">
        <v>974</v>
      </c>
      <c r="BG31" t="s">
        <v>974</v>
      </c>
      <c r="BH31" t="s">
        <v>1123</v>
      </c>
      <c r="BI31">
        <v>5</v>
      </c>
      <c r="BJ31">
        <v>2.0542317173377202E-3</v>
      </c>
    </row>
    <row r="32" spans="1:62" x14ac:dyDescent="0.2">
      <c r="A32">
        <v>33</v>
      </c>
      <c r="B32" t="s">
        <v>963</v>
      </c>
      <c r="C32" t="s">
        <v>963</v>
      </c>
      <c r="D32" t="s">
        <v>921</v>
      </c>
      <c r="E32">
        <v>146</v>
      </c>
      <c r="F32">
        <v>0.199453551912568</v>
      </c>
      <c r="H32">
        <v>30</v>
      </c>
      <c r="I32" t="s">
        <v>960</v>
      </c>
      <c r="J32" t="s">
        <v>960</v>
      </c>
      <c r="K32" t="s">
        <v>1089</v>
      </c>
      <c r="L32">
        <v>1443</v>
      </c>
      <c r="M32">
        <v>0.28756476683937798</v>
      </c>
      <c r="O32">
        <v>33</v>
      </c>
      <c r="P32" t="s">
        <v>963</v>
      </c>
      <c r="Q32" t="s">
        <v>963</v>
      </c>
      <c r="R32" t="s">
        <v>1113</v>
      </c>
      <c r="S32">
        <v>27</v>
      </c>
      <c r="T32">
        <v>3.6885245901639302E-2</v>
      </c>
      <c r="V32">
        <v>114</v>
      </c>
      <c r="W32" t="s">
        <v>1074</v>
      </c>
      <c r="X32" t="s">
        <v>1074</v>
      </c>
      <c r="Y32" t="s">
        <v>1114</v>
      </c>
      <c r="Z32">
        <v>1</v>
      </c>
      <c r="AA32">
        <v>9.9403578528827006E-4</v>
      </c>
      <c r="AC32">
        <v>82</v>
      </c>
      <c r="AD32" t="s">
        <v>1024</v>
      </c>
      <c r="AE32" t="s">
        <v>1024</v>
      </c>
      <c r="AF32" t="s">
        <v>1115</v>
      </c>
      <c r="AG32">
        <v>27</v>
      </c>
      <c r="AH32">
        <v>5.9602649006622503E-3</v>
      </c>
      <c r="AJ32">
        <v>33</v>
      </c>
      <c r="AK32" t="s">
        <v>963</v>
      </c>
      <c r="AL32" t="s">
        <v>963</v>
      </c>
      <c r="AM32" t="s">
        <v>1116</v>
      </c>
      <c r="AN32">
        <v>33</v>
      </c>
      <c r="AO32">
        <v>4.5081967213114797E-2</v>
      </c>
      <c r="AQ32">
        <v>35</v>
      </c>
      <c r="AR32" t="s">
        <v>965</v>
      </c>
      <c r="AS32" t="s">
        <v>966</v>
      </c>
      <c r="AT32" t="s">
        <v>1117</v>
      </c>
      <c r="AU32">
        <v>151</v>
      </c>
      <c r="AV32">
        <v>5.1448040885860302E-2</v>
      </c>
      <c r="AX32">
        <v>32</v>
      </c>
      <c r="AY32" t="s">
        <v>961</v>
      </c>
      <c r="AZ32" t="s">
        <v>962</v>
      </c>
      <c r="BA32" t="s">
        <v>1120</v>
      </c>
      <c r="BB32">
        <v>4</v>
      </c>
      <c r="BC32">
        <v>2.6490066225165601E-2</v>
      </c>
      <c r="BE32">
        <v>44</v>
      </c>
      <c r="BF32" t="s">
        <v>975</v>
      </c>
      <c r="BG32" t="s">
        <v>976</v>
      </c>
      <c r="BH32" t="s">
        <v>1123</v>
      </c>
      <c r="BI32">
        <v>138</v>
      </c>
      <c r="BJ32">
        <v>3.5918792295679298E-2</v>
      </c>
    </row>
    <row r="33" spans="1:62" x14ac:dyDescent="0.2">
      <c r="A33">
        <v>34</v>
      </c>
      <c r="B33" t="s">
        <v>964</v>
      </c>
      <c r="C33" t="s">
        <v>964</v>
      </c>
      <c r="D33" t="s">
        <v>921</v>
      </c>
      <c r="E33">
        <v>1</v>
      </c>
      <c r="F33">
        <v>0.33333333333333298</v>
      </c>
      <c r="H33">
        <v>31</v>
      </c>
      <c r="I33" t="s">
        <v>1094</v>
      </c>
      <c r="J33" t="s">
        <v>1095</v>
      </c>
      <c r="K33" t="s">
        <v>1089</v>
      </c>
      <c r="L33">
        <v>1</v>
      </c>
      <c r="M33">
        <v>1</v>
      </c>
      <c r="O33">
        <v>35</v>
      </c>
      <c r="P33" t="s">
        <v>965</v>
      </c>
      <c r="Q33" t="s">
        <v>966</v>
      </c>
      <c r="R33" t="s">
        <v>1113</v>
      </c>
      <c r="S33">
        <v>224</v>
      </c>
      <c r="T33">
        <v>7.6320272572402106E-2</v>
      </c>
      <c r="V33">
        <v>120</v>
      </c>
      <c r="W33" t="s">
        <v>1083</v>
      </c>
      <c r="X33" t="s">
        <v>1083</v>
      </c>
      <c r="Y33" t="s">
        <v>1114</v>
      </c>
      <c r="Z33">
        <v>2344</v>
      </c>
      <c r="AA33">
        <v>5.84723840218723E-3</v>
      </c>
      <c r="AC33">
        <v>84</v>
      </c>
      <c r="AD33" t="s">
        <v>1026</v>
      </c>
      <c r="AE33" t="s">
        <v>1027</v>
      </c>
      <c r="AF33" t="s">
        <v>1115</v>
      </c>
      <c r="AG33">
        <v>1</v>
      </c>
      <c r="AH33">
        <v>2.6737967914438501E-3</v>
      </c>
      <c r="AJ33">
        <v>35</v>
      </c>
      <c r="AK33" t="s">
        <v>965</v>
      </c>
      <c r="AL33" t="s">
        <v>966</v>
      </c>
      <c r="AM33" t="s">
        <v>1116</v>
      </c>
      <c r="AN33">
        <v>306</v>
      </c>
      <c r="AO33">
        <v>0.104258943781942</v>
      </c>
      <c r="AQ33">
        <v>36</v>
      </c>
      <c r="AR33" t="s">
        <v>967</v>
      </c>
      <c r="AS33" t="s">
        <v>968</v>
      </c>
      <c r="AT33" t="s">
        <v>1117</v>
      </c>
      <c r="AU33">
        <v>58</v>
      </c>
      <c r="AV33">
        <v>9.0202177293934704E-2</v>
      </c>
      <c r="AX33">
        <v>33</v>
      </c>
      <c r="AY33" t="s">
        <v>963</v>
      </c>
      <c r="AZ33" t="s">
        <v>963</v>
      </c>
      <c r="BA33" t="s">
        <v>1120</v>
      </c>
      <c r="BB33">
        <v>301</v>
      </c>
      <c r="BC33">
        <v>0.41120218579235002</v>
      </c>
      <c r="BE33">
        <v>46</v>
      </c>
      <c r="BF33" t="s">
        <v>979</v>
      </c>
      <c r="BG33" t="s">
        <v>980</v>
      </c>
      <c r="BH33" t="s">
        <v>1123</v>
      </c>
      <c r="BI33">
        <v>59</v>
      </c>
      <c r="BJ33">
        <v>2.49260667511618E-2</v>
      </c>
    </row>
    <row r="34" spans="1:62" x14ac:dyDescent="0.2">
      <c r="A34">
        <v>35</v>
      </c>
      <c r="B34" t="s">
        <v>965</v>
      </c>
      <c r="C34" t="s">
        <v>966</v>
      </c>
      <c r="D34" t="s">
        <v>921</v>
      </c>
      <c r="E34">
        <v>447</v>
      </c>
      <c r="F34">
        <v>0.152299829642249</v>
      </c>
      <c r="H34">
        <v>32</v>
      </c>
      <c r="I34" t="s">
        <v>961</v>
      </c>
      <c r="J34" t="s">
        <v>962</v>
      </c>
      <c r="K34" t="s">
        <v>1089</v>
      </c>
      <c r="L34">
        <v>18</v>
      </c>
      <c r="M34">
        <v>0.119205298013245</v>
      </c>
      <c r="O34">
        <v>36</v>
      </c>
      <c r="P34" t="s">
        <v>967</v>
      </c>
      <c r="Q34" t="s">
        <v>968</v>
      </c>
      <c r="R34" t="s">
        <v>1113</v>
      </c>
      <c r="S34">
        <v>15</v>
      </c>
      <c r="T34">
        <v>2.3328149300155501E-2</v>
      </c>
      <c r="V34">
        <v>124</v>
      </c>
      <c r="W34" t="s">
        <v>1087</v>
      </c>
      <c r="X34" t="s">
        <v>1087</v>
      </c>
      <c r="Y34" t="s">
        <v>1114</v>
      </c>
      <c r="Z34">
        <v>23</v>
      </c>
      <c r="AA34">
        <v>2.9623905203503302E-3</v>
      </c>
      <c r="AC34">
        <v>85</v>
      </c>
      <c r="AD34" t="s">
        <v>1028</v>
      </c>
      <c r="AE34" t="s">
        <v>1029</v>
      </c>
      <c r="AF34" t="s">
        <v>1115</v>
      </c>
      <c r="AG34">
        <v>34</v>
      </c>
      <c r="AH34">
        <v>4.2654623008405498E-3</v>
      </c>
      <c r="AJ34">
        <v>36</v>
      </c>
      <c r="AK34" t="s">
        <v>967</v>
      </c>
      <c r="AL34" t="s">
        <v>968</v>
      </c>
      <c r="AM34" t="s">
        <v>1116</v>
      </c>
      <c r="AN34">
        <v>78</v>
      </c>
      <c r="AO34">
        <v>0.121306376360809</v>
      </c>
      <c r="AQ34">
        <v>37</v>
      </c>
      <c r="AR34" t="s">
        <v>969</v>
      </c>
      <c r="AS34" t="s">
        <v>969</v>
      </c>
      <c r="AT34" t="s">
        <v>1117</v>
      </c>
      <c r="AU34">
        <v>458</v>
      </c>
      <c r="AV34">
        <v>0.191872643485547</v>
      </c>
      <c r="AX34">
        <v>35</v>
      </c>
      <c r="AY34" t="s">
        <v>965</v>
      </c>
      <c r="AZ34" t="s">
        <v>966</v>
      </c>
      <c r="BA34" t="s">
        <v>1120</v>
      </c>
      <c r="BB34">
        <v>902</v>
      </c>
      <c r="BC34">
        <v>0.30732538330494003</v>
      </c>
      <c r="BE34">
        <v>47</v>
      </c>
      <c r="BF34" t="s">
        <v>981</v>
      </c>
      <c r="BG34" t="s">
        <v>981</v>
      </c>
      <c r="BH34" t="s">
        <v>1123</v>
      </c>
      <c r="BI34">
        <v>22</v>
      </c>
      <c r="BJ34">
        <v>1.7432646592709999E-2</v>
      </c>
    </row>
    <row r="35" spans="1:62" x14ac:dyDescent="0.2">
      <c r="A35">
        <v>36</v>
      </c>
      <c r="B35" t="s">
        <v>967</v>
      </c>
      <c r="C35" t="s">
        <v>968</v>
      </c>
      <c r="D35" t="s">
        <v>921</v>
      </c>
      <c r="E35">
        <v>159</v>
      </c>
      <c r="F35">
        <v>0.247278382581649</v>
      </c>
      <c r="H35">
        <v>33</v>
      </c>
      <c r="I35" t="s">
        <v>963</v>
      </c>
      <c r="J35" t="s">
        <v>963</v>
      </c>
      <c r="K35" t="s">
        <v>1089</v>
      </c>
      <c r="L35">
        <v>186</v>
      </c>
      <c r="M35">
        <v>0.25409836065573799</v>
      </c>
      <c r="O35">
        <v>37</v>
      </c>
      <c r="P35" t="s">
        <v>969</v>
      </c>
      <c r="Q35" t="s">
        <v>969</v>
      </c>
      <c r="R35" t="s">
        <v>1113</v>
      </c>
      <c r="S35">
        <v>167</v>
      </c>
      <c r="T35">
        <v>6.9962295768747407E-2</v>
      </c>
      <c r="V35">
        <v>125</v>
      </c>
      <c r="W35" t="s">
        <v>1088</v>
      </c>
      <c r="X35" t="s">
        <v>1088</v>
      </c>
      <c r="Y35" t="s">
        <v>1114</v>
      </c>
      <c r="Z35">
        <v>3</v>
      </c>
      <c r="AA35">
        <v>4.6656298600311003E-3</v>
      </c>
      <c r="AC35">
        <v>87</v>
      </c>
      <c r="AD35" t="s">
        <v>1031</v>
      </c>
      <c r="AE35" t="s">
        <v>1032</v>
      </c>
      <c r="AF35" t="s">
        <v>1115</v>
      </c>
      <c r="AG35">
        <v>16</v>
      </c>
      <c r="AH35">
        <v>2.2130013831258601E-2</v>
      </c>
      <c r="AJ35">
        <v>37</v>
      </c>
      <c r="AK35" t="s">
        <v>969</v>
      </c>
      <c r="AL35" t="s">
        <v>969</v>
      </c>
      <c r="AM35" t="s">
        <v>1116</v>
      </c>
      <c r="AN35">
        <v>471</v>
      </c>
      <c r="AO35">
        <v>0.19731881022203601</v>
      </c>
      <c r="AQ35">
        <v>39</v>
      </c>
      <c r="AR35" t="s">
        <v>538</v>
      </c>
      <c r="AS35" t="s">
        <v>538</v>
      </c>
      <c r="AT35" t="s">
        <v>1117</v>
      </c>
      <c r="AU35">
        <v>174804</v>
      </c>
      <c r="AV35">
        <v>0.24734898331706101</v>
      </c>
      <c r="AX35">
        <v>36</v>
      </c>
      <c r="AY35" t="s">
        <v>967</v>
      </c>
      <c r="AZ35" t="s">
        <v>968</v>
      </c>
      <c r="BA35" t="s">
        <v>1120</v>
      </c>
      <c r="BB35">
        <v>89</v>
      </c>
      <c r="BC35">
        <v>0.13841368584758901</v>
      </c>
      <c r="BE35">
        <v>48</v>
      </c>
      <c r="BF35" t="s">
        <v>982</v>
      </c>
      <c r="BG35" t="s">
        <v>983</v>
      </c>
      <c r="BH35" t="s">
        <v>1123</v>
      </c>
      <c r="BI35">
        <v>1</v>
      </c>
      <c r="BJ35">
        <v>5.9952038369304596E-4</v>
      </c>
    </row>
    <row r="36" spans="1:62" x14ac:dyDescent="0.2">
      <c r="A36">
        <v>37</v>
      </c>
      <c r="B36" t="s">
        <v>969</v>
      </c>
      <c r="C36" t="s">
        <v>969</v>
      </c>
      <c r="D36" t="s">
        <v>921</v>
      </c>
      <c r="E36">
        <v>91</v>
      </c>
      <c r="F36">
        <v>3.81231671554252E-2</v>
      </c>
      <c r="H36">
        <v>34</v>
      </c>
      <c r="I36" t="s">
        <v>964</v>
      </c>
      <c r="J36" t="s">
        <v>964</v>
      </c>
      <c r="K36" t="s">
        <v>1089</v>
      </c>
      <c r="L36">
        <v>1</v>
      </c>
      <c r="M36">
        <v>0.33333333333333298</v>
      </c>
      <c r="O36">
        <v>38</v>
      </c>
      <c r="P36" t="s">
        <v>970</v>
      </c>
      <c r="Q36" t="s">
        <v>970</v>
      </c>
      <c r="R36" t="s">
        <v>1113</v>
      </c>
      <c r="S36">
        <v>1</v>
      </c>
      <c r="T36">
        <v>5.9880239520958096E-3</v>
      </c>
      <c r="AC36">
        <v>88</v>
      </c>
      <c r="AD36" t="s">
        <v>1033</v>
      </c>
      <c r="AE36" t="s">
        <v>1034</v>
      </c>
      <c r="AF36" t="s">
        <v>1115</v>
      </c>
      <c r="AG36">
        <v>50</v>
      </c>
      <c r="AH36">
        <v>5.2246603970741899E-2</v>
      </c>
      <c r="AJ36">
        <v>38</v>
      </c>
      <c r="AK36" t="s">
        <v>970</v>
      </c>
      <c r="AL36" t="s">
        <v>970</v>
      </c>
      <c r="AM36" t="s">
        <v>1116</v>
      </c>
      <c r="AN36">
        <v>79</v>
      </c>
      <c r="AO36">
        <v>0.47305389221556898</v>
      </c>
      <c r="AQ36">
        <v>40</v>
      </c>
      <c r="AR36" t="s">
        <v>971</v>
      </c>
      <c r="AS36" t="s">
        <v>971</v>
      </c>
      <c r="AT36" t="s">
        <v>1117</v>
      </c>
      <c r="AU36">
        <v>2</v>
      </c>
      <c r="AV36">
        <v>9.3457943925233603E-3</v>
      </c>
      <c r="AX36">
        <v>37</v>
      </c>
      <c r="AY36" t="s">
        <v>969</v>
      </c>
      <c r="AZ36" t="s">
        <v>969</v>
      </c>
      <c r="BA36" t="s">
        <v>1120</v>
      </c>
      <c r="BB36">
        <v>169</v>
      </c>
      <c r="BC36">
        <v>7.0800167574361098E-2</v>
      </c>
      <c r="BE36">
        <v>50</v>
      </c>
      <c r="BF36" t="s">
        <v>984</v>
      </c>
      <c r="BG36" t="s">
        <v>984</v>
      </c>
      <c r="BH36" t="s">
        <v>1123</v>
      </c>
      <c r="BI36">
        <v>47</v>
      </c>
      <c r="BJ36">
        <v>6.1502224548547497E-3</v>
      </c>
    </row>
    <row r="37" spans="1:62" x14ac:dyDescent="0.2">
      <c r="A37">
        <v>38</v>
      </c>
      <c r="B37" t="s">
        <v>970</v>
      </c>
      <c r="C37" t="s">
        <v>970</v>
      </c>
      <c r="D37" t="s">
        <v>921</v>
      </c>
      <c r="E37">
        <v>62</v>
      </c>
      <c r="F37">
        <v>0.37125748502993999</v>
      </c>
      <c r="H37">
        <v>35</v>
      </c>
      <c r="I37" t="s">
        <v>965</v>
      </c>
      <c r="J37" t="s">
        <v>966</v>
      </c>
      <c r="K37" t="s">
        <v>1089</v>
      </c>
      <c r="L37">
        <v>699</v>
      </c>
      <c r="M37">
        <v>0.238160136286201</v>
      </c>
      <c r="O37">
        <v>39</v>
      </c>
      <c r="P37" t="s">
        <v>538</v>
      </c>
      <c r="Q37" t="s">
        <v>538</v>
      </c>
      <c r="R37" t="s">
        <v>1113</v>
      </c>
      <c r="S37">
        <v>44043</v>
      </c>
      <c r="T37">
        <v>6.23211784183045E-2</v>
      </c>
      <c r="AC37">
        <v>93</v>
      </c>
      <c r="AD37" t="s">
        <v>1042</v>
      </c>
      <c r="AE37" t="s">
        <v>1043</v>
      </c>
      <c r="AF37" t="s">
        <v>1115</v>
      </c>
      <c r="AG37">
        <v>2</v>
      </c>
      <c r="AH37" s="229">
        <v>5.9890998382943E-5</v>
      </c>
      <c r="AJ37">
        <v>39</v>
      </c>
      <c r="AK37" t="s">
        <v>538</v>
      </c>
      <c r="AL37" t="s">
        <v>538</v>
      </c>
      <c r="AM37" t="s">
        <v>1116</v>
      </c>
      <c r="AN37">
        <v>169356</v>
      </c>
      <c r="AO37">
        <v>0.239640022074118</v>
      </c>
      <c r="AQ37">
        <v>41</v>
      </c>
      <c r="AR37" t="s">
        <v>972</v>
      </c>
      <c r="AS37" t="s">
        <v>973</v>
      </c>
      <c r="AT37" t="s">
        <v>1117</v>
      </c>
      <c r="AU37">
        <v>5</v>
      </c>
      <c r="AV37">
        <v>5.4347826086956499E-2</v>
      </c>
      <c r="AX37">
        <v>38</v>
      </c>
      <c r="AY37" t="s">
        <v>970</v>
      </c>
      <c r="AZ37" t="s">
        <v>970</v>
      </c>
      <c r="BA37" t="s">
        <v>1120</v>
      </c>
      <c r="BB37">
        <v>2</v>
      </c>
      <c r="BC37">
        <v>1.19760479041916E-2</v>
      </c>
      <c r="BE37">
        <v>51</v>
      </c>
      <c r="BF37" t="s">
        <v>985</v>
      </c>
      <c r="BG37" t="s">
        <v>986</v>
      </c>
      <c r="BH37" t="s">
        <v>1123</v>
      </c>
      <c r="BI37">
        <v>79</v>
      </c>
      <c r="BJ37">
        <v>7.7603143418467593E-2</v>
      </c>
    </row>
    <row r="38" spans="1:62" x14ac:dyDescent="0.2">
      <c r="A38">
        <v>39</v>
      </c>
      <c r="B38" t="s">
        <v>538</v>
      </c>
      <c r="C38" t="s">
        <v>538</v>
      </c>
      <c r="D38" t="s">
        <v>921</v>
      </c>
      <c r="E38">
        <v>6443</v>
      </c>
      <c r="F38">
        <v>9.1168937753817007E-3</v>
      </c>
      <c r="H38">
        <v>36</v>
      </c>
      <c r="I38" t="s">
        <v>967</v>
      </c>
      <c r="J38" t="s">
        <v>968</v>
      </c>
      <c r="K38" t="s">
        <v>1089</v>
      </c>
      <c r="L38">
        <v>208</v>
      </c>
      <c r="M38">
        <v>0.32348367029549002</v>
      </c>
      <c r="O38">
        <v>40</v>
      </c>
      <c r="P38" t="s">
        <v>971</v>
      </c>
      <c r="Q38" t="s">
        <v>971</v>
      </c>
      <c r="R38" t="s">
        <v>1113</v>
      </c>
      <c r="S38">
        <v>52</v>
      </c>
      <c r="T38">
        <v>0.242990654205607</v>
      </c>
      <c r="AC38">
        <v>97</v>
      </c>
      <c r="AD38" t="s">
        <v>1049</v>
      </c>
      <c r="AE38" t="s">
        <v>1050</v>
      </c>
      <c r="AF38" t="s">
        <v>1115</v>
      </c>
      <c r="AG38">
        <v>48</v>
      </c>
      <c r="AH38">
        <v>5.56599179016211E-4</v>
      </c>
      <c r="AJ38">
        <v>41</v>
      </c>
      <c r="AK38" t="s">
        <v>972</v>
      </c>
      <c r="AL38" t="s">
        <v>973</v>
      </c>
      <c r="AM38" t="s">
        <v>1116</v>
      </c>
      <c r="AN38">
        <v>5</v>
      </c>
      <c r="AO38">
        <v>5.4347826086956499E-2</v>
      </c>
      <c r="AQ38">
        <v>42</v>
      </c>
      <c r="AR38" t="s">
        <v>1096</v>
      </c>
      <c r="AS38" t="s">
        <v>1097</v>
      </c>
      <c r="AT38" t="s">
        <v>1117</v>
      </c>
      <c r="AU38">
        <v>12</v>
      </c>
      <c r="AV38">
        <v>0.169014084507042</v>
      </c>
      <c r="AX38">
        <v>39</v>
      </c>
      <c r="AY38" t="s">
        <v>538</v>
      </c>
      <c r="AZ38" t="s">
        <v>538</v>
      </c>
      <c r="BA38" t="s">
        <v>1120</v>
      </c>
      <c r="BB38">
        <v>124164</v>
      </c>
      <c r="BC38">
        <v>0.17569299995755</v>
      </c>
      <c r="BE38">
        <v>52</v>
      </c>
      <c r="BF38" t="s">
        <v>987</v>
      </c>
      <c r="BG38" t="s">
        <v>988</v>
      </c>
      <c r="BH38" t="s">
        <v>1123</v>
      </c>
      <c r="BI38">
        <v>1</v>
      </c>
      <c r="BJ38">
        <v>1.01010101010101E-2</v>
      </c>
    </row>
    <row r="39" spans="1:62" x14ac:dyDescent="0.2">
      <c r="A39">
        <v>40</v>
      </c>
      <c r="B39" t="s">
        <v>971</v>
      </c>
      <c r="C39" t="s">
        <v>971</v>
      </c>
      <c r="D39" t="s">
        <v>921</v>
      </c>
      <c r="E39">
        <v>1</v>
      </c>
      <c r="F39">
        <v>4.6728971962616802E-3</v>
      </c>
      <c r="H39">
        <v>37</v>
      </c>
      <c r="I39" t="s">
        <v>969</v>
      </c>
      <c r="J39" t="s">
        <v>969</v>
      </c>
      <c r="K39" t="s">
        <v>1089</v>
      </c>
      <c r="L39">
        <v>973</v>
      </c>
      <c r="M39">
        <v>0.40762463343108502</v>
      </c>
      <c r="O39">
        <v>41</v>
      </c>
      <c r="P39" t="s">
        <v>972</v>
      </c>
      <c r="Q39" t="s">
        <v>973</v>
      </c>
      <c r="R39" t="s">
        <v>1113</v>
      </c>
      <c r="S39">
        <v>6</v>
      </c>
      <c r="T39">
        <v>6.5217391304347797E-2</v>
      </c>
      <c r="AC39">
        <v>98</v>
      </c>
      <c r="AD39" t="s">
        <v>1051</v>
      </c>
      <c r="AE39" t="s">
        <v>1051</v>
      </c>
      <c r="AF39" t="s">
        <v>1115</v>
      </c>
      <c r="AG39">
        <v>189</v>
      </c>
      <c r="AH39">
        <v>1.6884195856671899E-3</v>
      </c>
      <c r="AJ39">
        <v>42</v>
      </c>
      <c r="AK39" t="s">
        <v>1096</v>
      </c>
      <c r="AL39" t="s">
        <v>1097</v>
      </c>
      <c r="AM39" t="s">
        <v>1116</v>
      </c>
      <c r="AN39">
        <v>9</v>
      </c>
      <c r="AO39">
        <v>0.12676056338028199</v>
      </c>
      <c r="AQ39">
        <v>43</v>
      </c>
      <c r="AR39" t="s">
        <v>974</v>
      </c>
      <c r="AS39" t="s">
        <v>974</v>
      </c>
      <c r="AT39" t="s">
        <v>1117</v>
      </c>
      <c r="AU39">
        <v>115</v>
      </c>
      <c r="AV39">
        <v>4.7247329498767497E-2</v>
      </c>
      <c r="AX39">
        <v>40</v>
      </c>
      <c r="AY39" t="s">
        <v>971</v>
      </c>
      <c r="AZ39" t="s">
        <v>971</v>
      </c>
      <c r="BA39" t="s">
        <v>1120</v>
      </c>
      <c r="BB39">
        <v>3</v>
      </c>
      <c r="BC39">
        <v>1.4018691588785E-2</v>
      </c>
      <c r="BE39">
        <v>53</v>
      </c>
      <c r="BF39" t="s">
        <v>989</v>
      </c>
      <c r="BG39" t="s">
        <v>990</v>
      </c>
      <c r="BH39" t="s">
        <v>1123</v>
      </c>
      <c r="BI39">
        <v>1136</v>
      </c>
      <c r="BJ39">
        <v>3.5053073315230797E-2</v>
      </c>
    </row>
    <row r="40" spans="1:62" x14ac:dyDescent="0.2">
      <c r="A40">
        <v>41</v>
      </c>
      <c r="B40" t="s">
        <v>972</v>
      </c>
      <c r="C40" t="s">
        <v>973</v>
      </c>
      <c r="D40" t="s">
        <v>921</v>
      </c>
      <c r="E40">
        <v>1</v>
      </c>
      <c r="F40">
        <v>1.0869565217391301E-2</v>
      </c>
      <c r="H40">
        <v>38</v>
      </c>
      <c r="I40" t="s">
        <v>970</v>
      </c>
      <c r="J40" t="s">
        <v>970</v>
      </c>
      <c r="K40" t="s">
        <v>1089</v>
      </c>
      <c r="L40">
        <v>1</v>
      </c>
      <c r="M40">
        <v>5.9880239520958096E-3</v>
      </c>
      <c r="O40">
        <v>42</v>
      </c>
      <c r="P40" t="s">
        <v>1096</v>
      </c>
      <c r="Q40" t="s">
        <v>1097</v>
      </c>
      <c r="R40" t="s">
        <v>1113</v>
      </c>
      <c r="S40">
        <v>13</v>
      </c>
      <c r="T40">
        <v>0.183098591549296</v>
      </c>
      <c r="AC40">
        <v>100</v>
      </c>
      <c r="AD40" t="s">
        <v>1054</v>
      </c>
      <c r="AE40" t="s">
        <v>1055</v>
      </c>
      <c r="AF40" t="s">
        <v>1115</v>
      </c>
      <c r="AG40">
        <v>8</v>
      </c>
      <c r="AH40">
        <v>9.2165898617511503E-3</v>
      </c>
      <c r="AJ40">
        <v>43</v>
      </c>
      <c r="AK40" t="s">
        <v>974</v>
      </c>
      <c r="AL40" t="s">
        <v>974</v>
      </c>
      <c r="AM40" t="s">
        <v>1116</v>
      </c>
      <c r="AN40">
        <v>1177</v>
      </c>
      <c r="AO40">
        <v>0.48356614626129801</v>
      </c>
      <c r="AQ40">
        <v>44</v>
      </c>
      <c r="AR40" t="s">
        <v>975</v>
      </c>
      <c r="AS40" t="s">
        <v>976</v>
      </c>
      <c r="AT40" t="s">
        <v>1117</v>
      </c>
      <c r="AU40">
        <v>28</v>
      </c>
      <c r="AV40">
        <v>7.2878709005726201E-3</v>
      </c>
      <c r="AX40">
        <v>41</v>
      </c>
      <c r="AY40" t="s">
        <v>972</v>
      </c>
      <c r="AZ40" t="s">
        <v>973</v>
      </c>
      <c r="BA40" t="s">
        <v>1120</v>
      </c>
      <c r="BB40">
        <v>31</v>
      </c>
      <c r="BC40">
        <v>0.33695652173912999</v>
      </c>
      <c r="BE40">
        <v>55</v>
      </c>
      <c r="BF40" t="s">
        <v>993</v>
      </c>
      <c r="BG40" t="s">
        <v>993</v>
      </c>
      <c r="BH40" t="s">
        <v>1123</v>
      </c>
      <c r="BI40">
        <v>16</v>
      </c>
      <c r="BJ40">
        <v>2.0512820512820499E-2</v>
      </c>
    </row>
    <row r="41" spans="1:62" x14ac:dyDescent="0.2">
      <c r="A41">
        <v>43</v>
      </c>
      <c r="B41" t="s">
        <v>974</v>
      </c>
      <c r="C41" t="s">
        <v>974</v>
      </c>
      <c r="D41" t="s">
        <v>921</v>
      </c>
      <c r="E41">
        <v>148</v>
      </c>
      <c r="F41">
        <v>6.0805258833196402E-2</v>
      </c>
      <c r="H41">
        <v>39</v>
      </c>
      <c r="I41" t="s">
        <v>538</v>
      </c>
      <c r="J41" t="s">
        <v>538</v>
      </c>
      <c r="K41" t="s">
        <v>1089</v>
      </c>
      <c r="L41">
        <v>151948</v>
      </c>
      <c r="M41">
        <v>0.21500757029050099</v>
      </c>
      <c r="O41">
        <v>43</v>
      </c>
      <c r="P41" t="s">
        <v>974</v>
      </c>
      <c r="Q41" t="s">
        <v>974</v>
      </c>
      <c r="R41" t="s">
        <v>1113</v>
      </c>
      <c r="S41">
        <v>742</v>
      </c>
      <c r="T41">
        <v>0.30484798685291697</v>
      </c>
      <c r="AC41">
        <v>101</v>
      </c>
      <c r="AD41" t="s">
        <v>1056</v>
      </c>
      <c r="AE41" t="s">
        <v>1057</v>
      </c>
      <c r="AF41" t="s">
        <v>1115</v>
      </c>
      <c r="AG41">
        <v>26</v>
      </c>
      <c r="AH41">
        <v>9.1558967496566503E-4</v>
      </c>
      <c r="AJ41">
        <v>44</v>
      </c>
      <c r="AK41" t="s">
        <v>975</v>
      </c>
      <c r="AL41" t="s">
        <v>976</v>
      </c>
      <c r="AM41" t="s">
        <v>1116</v>
      </c>
      <c r="AN41">
        <v>240</v>
      </c>
      <c r="AO41">
        <v>6.2467464862051E-2</v>
      </c>
      <c r="AQ41">
        <v>45</v>
      </c>
      <c r="AR41" t="s">
        <v>977</v>
      </c>
      <c r="AS41" t="s">
        <v>978</v>
      </c>
      <c r="AT41" t="s">
        <v>1117</v>
      </c>
      <c r="AU41">
        <v>179</v>
      </c>
      <c r="AV41">
        <v>0.37526205450733802</v>
      </c>
      <c r="AX41">
        <v>43</v>
      </c>
      <c r="AY41" t="s">
        <v>974</v>
      </c>
      <c r="AZ41" t="s">
        <v>974</v>
      </c>
      <c r="BA41" t="s">
        <v>1120</v>
      </c>
      <c r="BB41">
        <v>35</v>
      </c>
      <c r="BC41">
        <v>1.4379622021364001E-2</v>
      </c>
      <c r="BE41">
        <v>58</v>
      </c>
      <c r="BF41" t="s">
        <v>996</v>
      </c>
      <c r="BG41" t="s">
        <v>996</v>
      </c>
      <c r="BH41" t="s">
        <v>1123</v>
      </c>
      <c r="BI41">
        <v>5</v>
      </c>
      <c r="BJ41">
        <v>1.00806451612903E-2</v>
      </c>
    </row>
    <row r="42" spans="1:62" x14ac:dyDescent="0.2">
      <c r="A42">
        <v>44</v>
      </c>
      <c r="B42" t="s">
        <v>975</v>
      </c>
      <c r="C42" t="s">
        <v>976</v>
      </c>
      <c r="D42" t="s">
        <v>921</v>
      </c>
      <c r="E42">
        <v>145</v>
      </c>
      <c r="F42">
        <v>3.7740760020822502E-2</v>
      </c>
      <c r="H42">
        <v>40</v>
      </c>
      <c r="I42" t="s">
        <v>971</v>
      </c>
      <c r="J42" t="s">
        <v>971</v>
      </c>
      <c r="K42" t="s">
        <v>1089</v>
      </c>
      <c r="L42">
        <v>7</v>
      </c>
      <c r="M42">
        <v>3.27102803738318E-2</v>
      </c>
      <c r="O42">
        <v>44</v>
      </c>
      <c r="P42" t="s">
        <v>975</v>
      </c>
      <c r="Q42" t="s">
        <v>976</v>
      </c>
      <c r="R42" t="s">
        <v>1113</v>
      </c>
      <c r="S42">
        <v>334</v>
      </c>
      <c r="T42">
        <v>8.6933888599687703E-2</v>
      </c>
      <c r="AC42">
        <v>103</v>
      </c>
      <c r="AD42" t="s">
        <v>1059</v>
      </c>
      <c r="AE42" t="s">
        <v>1059</v>
      </c>
      <c r="AF42" t="s">
        <v>1115</v>
      </c>
      <c r="AG42">
        <v>6</v>
      </c>
      <c r="AH42">
        <v>1.41176470588235E-2</v>
      </c>
      <c r="AJ42">
        <v>45</v>
      </c>
      <c r="AK42" t="s">
        <v>977</v>
      </c>
      <c r="AL42" t="s">
        <v>978</v>
      </c>
      <c r="AM42" t="s">
        <v>1116</v>
      </c>
      <c r="AN42">
        <v>34</v>
      </c>
      <c r="AO42">
        <v>7.1278825995807094E-2</v>
      </c>
      <c r="AQ42">
        <v>46</v>
      </c>
      <c r="AR42" t="s">
        <v>979</v>
      </c>
      <c r="AS42" t="s">
        <v>980</v>
      </c>
      <c r="AT42" t="s">
        <v>1117</v>
      </c>
      <c r="AU42">
        <v>496</v>
      </c>
      <c r="AV42">
        <v>0.20954795099281801</v>
      </c>
      <c r="AX42">
        <v>44</v>
      </c>
      <c r="AY42" t="s">
        <v>975</v>
      </c>
      <c r="AZ42" t="s">
        <v>976</v>
      </c>
      <c r="BA42" t="s">
        <v>1120</v>
      </c>
      <c r="BB42">
        <v>2591</v>
      </c>
      <c r="BC42">
        <v>0.67438833940655896</v>
      </c>
      <c r="BE42">
        <v>59</v>
      </c>
      <c r="BF42" t="s">
        <v>997</v>
      </c>
      <c r="BG42" t="s">
        <v>997</v>
      </c>
      <c r="BH42" t="s">
        <v>1123</v>
      </c>
      <c r="BI42">
        <v>51</v>
      </c>
      <c r="BJ42">
        <v>4.2358803986710998E-2</v>
      </c>
    </row>
    <row r="43" spans="1:62" x14ac:dyDescent="0.2">
      <c r="A43">
        <v>45</v>
      </c>
      <c r="B43" t="s">
        <v>977</v>
      </c>
      <c r="C43" t="s">
        <v>978</v>
      </c>
      <c r="D43" t="s">
        <v>921</v>
      </c>
      <c r="E43">
        <v>41</v>
      </c>
      <c r="F43">
        <v>8.5953878406708595E-2</v>
      </c>
      <c r="H43">
        <v>41</v>
      </c>
      <c r="I43" t="s">
        <v>972</v>
      </c>
      <c r="J43" t="s">
        <v>973</v>
      </c>
      <c r="K43" t="s">
        <v>1089</v>
      </c>
      <c r="L43">
        <v>44</v>
      </c>
      <c r="M43">
        <v>0.47826086956521702</v>
      </c>
      <c r="O43">
        <v>45</v>
      </c>
      <c r="P43" t="s">
        <v>977</v>
      </c>
      <c r="Q43" t="s">
        <v>978</v>
      </c>
      <c r="R43" t="s">
        <v>1113</v>
      </c>
      <c r="S43">
        <v>14</v>
      </c>
      <c r="T43">
        <v>2.9350104821802898E-2</v>
      </c>
      <c r="AC43">
        <v>108</v>
      </c>
      <c r="AD43" t="s">
        <v>1064</v>
      </c>
      <c r="AE43" t="s">
        <v>1064</v>
      </c>
      <c r="AF43" t="s">
        <v>1115</v>
      </c>
      <c r="AG43">
        <v>17</v>
      </c>
      <c r="AH43">
        <v>4.76457399103139E-3</v>
      </c>
      <c r="AJ43">
        <v>46</v>
      </c>
      <c r="AK43" t="s">
        <v>979</v>
      </c>
      <c r="AL43" t="s">
        <v>980</v>
      </c>
      <c r="AM43" t="s">
        <v>1116</v>
      </c>
      <c r="AN43">
        <v>289</v>
      </c>
      <c r="AO43">
        <v>0.122095479509928</v>
      </c>
      <c r="AQ43">
        <v>47</v>
      </c>
      <c r="AR43" t="s">
        <v>981</v>
      </c>
      <c r="AS43" t="s">
        <v>981</v>
      </c>
      <c r="AT43" t="s">
        <v>1117</v>
      </c>
      <c r="AU43">
        <v>41</v>
      </c>
      <c r="AV43">
        <v>3.24881141045959E-2</v>
      </c>
      <c r="AX43">
        <v>45</v>
      </c>
      <c r="AY43" t="s">
        <v>977</v>
      </c>
      <c r="AZ43" t="s">
        <v>978</v>
      </c>
      <c r="BA43" t="s">
        <v>1120</v>
      </c>
      <c r="BB43">
        <v>26</v>
      </c>
      <c r="BC43">
        <v>5.4507337526205499E-2</v>
      </c>
      <c r="BE43">
        <v>63</v>
      </c>
      <c r="BF43" t="s">
        <v>1000</v>
      </c>
      <c r="BG43" t="s">
        <v>1001</v>
      </c>
      <c r="BH43" t="s">
        <v>1123</v>
      </c>
      <c r="BI43">
        <v>1504</v>
      </c>
      <c r="BJ43">
        <v>6.2747715799574402E-2</v>
      </c>
    </row>
    <row r="44" spans="1:62" x14ac:dyDescent="0.2">
      <c r="A44">
        <v>46</v>
      </c>
      <c r="B44" t="s">
        <v>979</v>
      </c>
      <c r="C44" t="s">
        <v>980</v>
      </c>
      <c r="D44" t="s">
        <v>921</v>
      </c>
      <c r="E44">
        <v>84</v>
      </c>
      <c r="F44">
        <v>3.5487959442332101E-2</v>
      </c>
      <c r="H44">
        <v>42</v>
      </c>
      <c r="I44" t="s">
        <v>1096</v>
      </c>
      <c r="J44" t="s">
        <v>1097</v>
      </c>
      <c r="K44" t="s">
        <v>1089</v>
      </c>
      <c r="L44">
        <v>37</v>
      </c>
      <c r="M44">
        <v>0.52112676056338003</v>
      </c>
      <c r="O44">
        <v>46</v>
      </c>
      <c r="P44" t="s">
        <v>979</v>
      </c>
      <c r="Q44" t="s">
        <v>980</v>
      </c>
      <c r="R44" t="s">
        <v>1113</v>
      </c>
      <c r="S44">
        <v>75</v>
      </c>
      <c r="T44">
        <v>3.1685678073510803E-2</v>
      </c>
      <c r="AC44">
        <v>114</v>
      </c>
      <c r="AD44" t="s">
        <v>1074</v>
      </c>
      <c r="AE44" t="s">
        <v>1074</v>
      </c>
      <c r="AF44" t="s">
        <v>1115</v>
      </c>
      <c r="AG44">
        <v>163</v>
      </c>
      <c r="AH44">
        <v>0.162027833001988</v>
      </c>
      <c r="AJ44">
        <v>47</v>
      </c>
      <c r="AK44" t="s">
        <v>981</v>
      </c>
      <c r="AL44" t="s">
        <v>981</v>
      </c>
      <c r="AM44" t="s">
        <v>1116</v>
      </c>
      <c r="AN44">
        <v>120</v>
      </c>
      <c r="AO44">
        <v>9.5087163232963595E-2</v>
      </c>
      <c r="AQ44">
        <v>48</v>
      </c>
      <c r="AR44" t="s">
        <v>982</v>
      </c>
      <c r="AS44" t="s">
        <v>983</v>
      </c>
      <c r="AT44" t="s">
        <v>1117</v>
      </c>
      <c r="AU44">
        <v>249</v>
      </c>
      <c r="AV44">
        <v>0.149280575539568</v>
      </c>
      <c r="AX44">
        <v>46</v>
      </c>
      <c r="AY44" t="s">
        <v>979</v>
      </c>
      <c r="AZ44" t="s">
        <v>980</v>
      </c>
      <c r="BA44" t="s">
        <v>1120</v>
      </c>
      <c r="BB44">
        <v>719</v>
      </c>
      <c r="BC44">
        <v>0.30376003379805699</v>
      </c>
      <c r="BE44">
        <v>64</v>
      </c>
      <c r="BF44" t="s">
        <v>1002</v>
      </c>
      <c r="BG44" t="s">
        <v>1003</v>
      </c>
      <c r="BH44" t="s">
        <v>1123</v>
      </c>
      <c r="BI44">
        <v>6</v>
      </c>
      <c r="BJ44">
        <v>1.0733452593917701E-2</v>
      </c>
    </row>
    <row r="45" spans="1:62" x14ac:dyDescent="0.2">
      <c r="A45">
        <v>47</v>
      </c>
      <c r="B45" t="s">
        <v>981</v>
      </c>
      <c r="C45" t="s">
        <v>981</v>
      </c>
      <c r="D45" t="s">
        <v>921</v>
      </c>
      <c r="E45">
        <v>107</v>
      </c>
      <c r="F45">
        <v>8.4786053882725795E-2</v>
      </c>
      <c r="H45">
        <v>43</v>
      </c>
      <c r="I45" t="s">
        <v>974</v>
      </c>
      <c r="J45" t="s">
        <v>974</v>
      </c>
      <c r="K45" t="s">
        <v>1089</v>
      </c>
      <c r="L45">
        <v>168</v>
      </c>
      <c r="M45">
        <v>6.9022185702547201E-2</v>
      </c>
      <c r="O45">
        <v>47</v>
      </c>
      <c r="P45" t="s">
        <v>981</v>
      </c>
      <c r="Q45" t="s">
        <v>981</v>
      </c>
      <c r="R45" t="s">
        <v>1113</v>
      </c>
      <c r="S45">
        <v>91</v>
      </c>
      <c r="T45">
        <v>7.2107765451664002E-2</v>
      </c>
      <c r="AC45">
        <v>119</v>
      </c>
      <c r="AD45" t="s">
        <v>1081</v>
      </c>
      <c r="AE45" t="s">
        <v>1082</v>
      </c>
      <c r="AF45" t="s">
        <v>1115</v>
      </c>
      <c r="AG45">
        <v>1</v>
      </c>
      <c r="AH45">
        <v>3.76222723852521E-4</v>
      </c>
      <c r="AJ45">
        <v>48</v>
      </c>
      <c r="AK45" t="s">
        <v>982</v>
      </c>
      <c r="AL45" t="s">
        <v>983</v>
      </c>
      <c r="AM45" t="s">
        <v>1116</v>
      </c>
      <c r="AN45">
        <v>162</v>
      </c>
      <c r="AO45">
        <v>9.7122302158273402E-2</v>
      </c>
      <c r="AQ45">
        <v>50</v>
      </c>
      <c r="AR45" t="s">
        <v>984</v>
      </c>
      <c r="AS45" t="s">
        <v>984</v>
      </c>
      <c r="AT45" t="s">
        <v>1117</v>
      </c>
      <c r="AU45">
        <v>130</v>
      </c>
      <c r="AV45">
        <v>1.70112535985344E-2</v>
      </c>
      <c r="AX45">
        <v>47</v>
      </c>
      <c r="AY45" t="s">
        <v>981</v>
      </c>
      <c r="AZ45" t="s">
        <v>981</v>
      </c>
      <c r="BA45" t="s">
        <v>1120</v>
      </c>
      <c r="BB45">
        <v>547</v>
      </c>
      <c r="BC45">
        <v>0.43343898573692602</v>
      </c>
      <c r="BE45">
        <v>65</v>
      </c>
      <c r="BF45" t="s">
        <v>1004</v>
      </c>
      <c r="BG45" t="s">
        <v>1004</v>
      </c>
      <c r="BH45" t="s">
        <v>1123</v>
      </c>
      <c r="BI45">
        <v>19</v>
      </c>
      <c r="BJ45">
        <v>4.4186046511627899E-2</v>
      </c>
    </row>
    <row r="46" spans="1:62" x14ac:dyDescent="0.2">
      <c r="A46">
        <v>48</v>
      </c>
      <c r="B46" t="s">
        <v>982</v>
      </c>
      <c r="C46" t="s">
        <v>983</v>
      </c>
      <c r="D46" t="s">
        <v>921</v>
      </c>
      <c r="E46">
        <v>170</v>
      </c>
      <c r="F46">
        <v>0.101918465227818</v>
      </c>
      <c r="H46">
        <v>44</v>
      </c>
      <c r="I46" t="s">
        <v>975</v>
      </c>
      <c r="J46" t="s">
        <v>976</v>
      </c>
      <c r="K46" t="s">
        <v>1089</v>
      </c>
      <c r="L46">
        <v>348</v>
      </c>
      <c r="M46">
        <v>9.0577824049973998E-2</v>
      </c>
      <c r="O46">
        <v>48</v>
      </c>
      <c r="P46" t="s">
        <v>982</v>
      </c>
      <c r="Q46" t="s">
        <v>983</v>
      </c>
      <c r="R46" t="s">
        <v>1113</v>
      </c>
      <c r="S46">
        <v>29</v>
      </c>
      <c r="T46">
        <v>1.73860911270983E-2</v>
      </c>
      <c r="AC46">
        <v>120</v>
      </c>
      <c r="AD46" t="s">
        <v>1083</v>
      </c>
      <c r="AE46" t="s">
        <v>1083</v>
      </c>
      <c r="AF46" t="s">
        <v>1115</v>
      </c>
      <c r="AG46">
        <v>249</v>
      </c>
      <c r="AH46">
        <v>6.2114435245077604E-4</v>
      </c>
      <c r="AJ46">
        <v>49</v>
      </c>
      <c r="AK46" t="s">
        <v>1098</v>
      </c>
      <c r="AL46" t="s">
        <v>1099</v>
      </c>
      <c r="AM46" t="s">
        <v>1116</v>
      </c>
      <c r="AN46">
        <v>4</v>
      </c>
      <c r="AO46">
        <v>4.9382716049382699E-2</v>
      </c>
      <c r="AQ46">
        <v>51</v>
      </c>
      <c r="AR46" t="s">
        <v>985</v>
      </c>
      <c r="AS46" t="s">
        <v>986</v>
      </c>
      <c r="AT46" t="s">
        <v>1117</v>
      </c>
      <c r="AU46">
        <v>50</v>
      </c>
      <c r="AV46">
        <v>4.9115913555992097E-2</v>
      </c>
      <c r="AX46">
        <v>48</v>
      </c>
      <c r="AY46" t="s">
        <v>982</v>
      </c>
      <c r="AZ46" t="s">
        <v>983</v>
      </c>
      <c r="BA46" t="s">
        <v>1120</v>
      </c>
      <c r="BB46">
        <v>985</v>
      </c>
      <c r="BC46">
        <v>0.59052757793764998</v>
      </c>
      <c r="BE46">
        <v>66</v>
      </c>
      <c r="BF46" t="s">
        <v>1005</v>
      </c>
      <c r="BG46" t="s">
        <v>1006</v>
      </c>
      <c r="BH46" t="s">
        <v>1123</v>
      </c>
      <c r="BI46">
        <v>50</v>
      </c>
      <c r="BJ46">
        <v>1.1018069634200101E-2</v>
      </c>
    </row>
    <row r="47" spans="1:62" x14ac:dyDescent="0.2">
      <c r="A47">
        <v>50</v>
      </c>
      <c r="B47" t="s">
        <v>984</v>
      </c>
      <c r="C47" t="s">
        <v>984</v>
      </c>
      <c r="D47" t="s">
        <v>921</v>
      </c>
      <c r="E47">
        <v>5889</v>
      </c>
      <c r="F47">
        <v>0.77060978801360902</v>
      </c>
      <c r="H47">
        <v>45</v>
      </c>
      <c r="I47" t="s">
        <v>977</v>
      </c>
      <c r="J47" t="s">
        <v>978</v>
      </c>
      <c r="K47" t="s">
        <v>1089</v>
      </c>
      <c r="L47">
        <v>183</v>
      </c>
      <c r="M47">
        <v>0.383647798742138</v>
      </c>
      <c r="O47">
        <v>49</v>
      </c>
      <c r="P47" t="s">
        <v>1098</v>
      </c>
      <c r="Q47" t="s">
        <v>1099</v>
      </c>
      <c r="R47" t="s">
        <v>1113</v>
      </c>
      <c r="S47">
        <v>38</v>
      </c>
      <c r="T47">
        <v>0.469135802469136</v>
      </c>
      <c r="AC47">
        <v>121</v>
      </c>
      <c r="AD47" t="s">
        <v>1084</v>
      </c>
      <c r="AE47" t="s">
        <v>1084</v>
      </c>
      <c r="AF47" t="s">
        <v>1115</v>
      </c>
      <c r="AG47">
        <v>73</v>
      </c>
      <c r="AH47">
        <v>1.01855727640575E-2</v>
      </c>
      <c r="AJ47">
        <v>50</v>
      </c>
      <c r="AK47" t="s">
        <v>984</v>
      </c>
      <c r="AL47" t="s">
        <v>984</v>
      </c>
      <c r="AM47" t="s">
        <v>1116</v>
      </c>
      <c r="AN47">
        <v>749</v>
      </c>
      <c r="AO47">
        <v>9.8010991886940596E-2</v>
      </c>
      <c r="AQ47">
        <v>52</v>
      </c>
      <c r="AR47" t="s">
        <v>987</v>
      </c>
      <c r="AS47" t="s">
        <v>988</v>
      </c>
      <c r="AT47" t="s">
        <v>1117</v>
      </c>
      <c r="AU47">
        <v>1</v>
      </c>
      <c r="AV47">
        <v>1.01010101010101E-2</v>
      </c>
      <c r="AX47">
        <v>50</v>
      </c>
      <c r="AY47" t="s">
        <v>984</v>
      </c>
      <c r="AZ47" t="s">
        <v>984</v>
      </c>
      <c r="BA47" t="s">
        <v>1120</v>
      </c>
      <c r="BB47">
        <v>189</v>
      </c>
      <c r="BC47">
        <v>2.4731745616330798E-2</v>
      </c>
      <c r="BE47">
        <v>67</v>
      </c>
      <c r="BF47" t="s">
        <v>1007</v>
      </c>
      <c r="BG47" t="s">
        <v>1007</v>
      </c>
      <c r="BH47" t="s">
        <v>1123</v>
      </c>
      <c r="BI47">
        <v>3727</v>
      </c>
      <c r="BJ47">
        <v>5.2178417427339398E-2</v>
      </c>
    </row>
    <row r="48" spans="1:62" x14ac:dyDescent="0.2">
      <c r="A48">
        <v>51</v>
      </c>
      <c r="B48" t="s">
        <v>985</v>
      </c>
      <c r="C48" t="s">
        <v>986</v>
      </c>
      <c r="D48" t="s">
        <v>921</v>
      </c>
      <c r="E48">
        <v>6</v>
      </c>
      <c r="F48">
        <v>5.8939096267190596E-3</v>
      </c>
      <c r="H48">
        <v>46</v>
      </c>
      <c r="I48" t="s">
        <v>979</v>
      </c>
      <c r="J48" t="s">
        <v>980</v>
      </c>
      <c r="K48" t="s">
        <v>1089</v>
      </c>
      <c r="L48">
        <v>637</v>
      </c>
      <c r="M48">
        <v>0.26911702577101798</v>
      </c>
      <c r="O48">
        <v>50</v>
      </c>
      <c r="P48" t="s">
        <v>984</v>
      </c>
      <c r="Q48" t="s">
        <v>984</v>
      </c>
      <c r="R48" t="s">
        <v>1113</v>
      </c>
      <c r="S48">
        <v>205</v>
      </c>
      <c r="T48">
        <v>2.68254383669197E-2</v>
      </c>
      <c r="AC48">
        <v>124</v>
      </c>
      <c r="AD48" t="s">
        <v>1087</v>
      </c>
      <c r="AE48" t="s">
        <v>1087</v>
      </c>
      <c r="AF48" t="s">
        <v>1115</v>
      </c>
      <c r="AG48">
        <v>42</v>
      </c>
      <c r="AH48">
        <v>5.4095826893353896E-3</v>
      </c>
      <c r="AJ48">
        <v>51</v>
      </c>
      <c r="AK48" t="s">
        <v>985</v>
      </c>
      <c r="AL48" t="s">
        <v>986</v>
      </c>
      <c r="AM48" t="s">
        <v>1116</v>
      </c>
      <c r="AN48">
        <v>52</v>
      </c>
      <c r="AO48">
        <v>5.10805500982318E-2</v>
      </c>
      <c r="AQ48">
        <v>53</v>
      </c>
      <c r="AR48" t="s">
        <v>989</v>
      </c>
      <c r="AS48" t="s">
        <v>990</v>
      </c>
      <c r="AT48" t="s">
        <v>1117</v>
      </c>
      <c r="AU48">
        <v>2868</v>
      </c>
      <c r="AV48">
        <v>8.8496667489508796E-2</v>
      </c>
      <c r="AX48">
        <v>51</v>
      </c>
      <c r="AY48" t="s">
        <v>985</v>
      </c>
      <c r="AZ48" t="s">
        <v>986</v>
      </c>
      <c r="BA48" t="s">
        <v>1120</v>
      </c>
      <c r="BB48">
        <v>740</v>
      </c>
      <c r="BC48">
        <v>0.72691552062868403</v>
      </c>
      <c r="BE48">
        <v>70</v>
      </c>
      <c r="BF48" t="s">
        <v>1010</v>
      </c>
      <c r="BG48" t="s">
        <v>1010</v>
      </c>
      <c r="BH48" t="s">
        <v>1123</v>
      </c>
      <c r="BI48">
        <v>3414</v>
      </c>
      <c r="BJ48">
        <v>6.6980576809888198E-2</v>
      </c>
    </row>
    <row r="49" spans="1:62" x14ac:dyDescent="0.2">
      <c r="A49">
        <v>52</v>
      </c>
      <c r="B49" t="s">
        <v>987</v>
      </c>
      <c r="C49" t="s">
        <v>988</v>
      </c>
      <c r="D49" t="s">
        <v>921</v>
      </c>
      <c r="E49">
        <v>8</v>
      </c>
      <c r="F49">
        <v>8.0808080808080801E-2</v>
      </c>
      <c r="H49">
        <v>47</v>
      </c>
      <c r="I49" t="s">
        <v>981</v>
      </c>
      <c r="J49" t="s">
        <v>981</v>
      </c>
      <c r="K49" t="s">
        <v>1089</v>
      </c>
      <c r="L49">
        <v>334</v>
      </c>
      <c r="M49">
        <v>0.26465927099841502</v>
      </c>
      <c r="O49">
        <v>51</v>
      </c>
      <c r="P49" t="s">
        <v>985</v>
      </c>
      <c r="Q49" t="s">
        <v>986</v>
      </c>
      <c r="R49" t="s">
        <v>1113</v>
      </c>
      <c r="S49">
        <v>28</v>
      </c>
      <c r="T49">
        <v>2.75049115913556E-2</v>
      </c>
      <c r="AJ49">
        <v>52</v>
      </c>
      <c r="AK49" t="s">
        <v>987</v>
      </c>
      <c r="AL49" t="s">
        <v>988</v>
      </c>
      <c r="AM49" t="s">
        <v>1116</v>
      </c>
      <c r="AN49">
        <v>25</v>
      </c>
      <c r="AO49">
        <v>0.25252525252525299</v>
      </c>
      <c r="AQ49">
        <v>54</v>
      </c>
      <c r="AR49" t="s">
        <v>991</v>
      </c>
      <c r="AS49" t="s">
        <v>992</v>
      </c>
      <c r="AT49" t="s">
        <v>1117</v>
      </c>
      <c r="AU49">
        <v>68</v>
      </c>
      <c r="AV49">
        <v>0.44736842105263203</v>
      </c>
      <c r="AX49">
        <v>52</v>
      </c>
      <c r="AY49" t="s">
        <v>987</v>
      </c>
      <c r="AZ49" t="s">
        <v>988</v>
      </c>
      <c r="BA49" t="s">
        <v>1120</v>
      </c>
      <c r="BB49">
        <v>30</v>
      </c>
      <c r="BC49">
        <v>0.30303030303030298</v>
      </c>
      <c r="BE49">
        <v>73</v>
      </c>
      <c r="BF49" t="s">
        <v>1013</v>
      </c>
      <c r="BG49" t="s">
        <v>1014</v>
      </c>
      <c r="BH49" t="s">
        <v>1123</v>
      </c>
      <c r="BI49">
        <v>969</v>
      </c>
      <c r="BJ49">
        <v>7.55496647434898E-2</v>
      </c>
    </row>
    <row r="50" spans="1:62" x14ac:dyDescent="0.2">
      <c r="A50">
        <v>53</v>
      </c>
      <c r="B50" t="s">
        <v>989</v>
      </c>
      <c r="C50" t="s">
        <v>990</v>
      </c>
      <c r="D50" t="s">
        <v>921</v>
      </c>
      <c r="E50">
        <v>1787</v>
      </c>
      <c r="F50">
        <v>5.5140705998518898E-2</v>
      </c>
      <c r="H50">
        <v>48</v>
      </c>
      <c r="I50" t="s">
        <v>982</v>
      </c>
      <c r="J50" t="s">
        <v>983</v>
      </c>
      <c r="K50" t="s">
        <v>1089</v>
      </c>
      <c r="L50">
        <v>60</v>
      </c>
      <c r="M50">
        <v>3.5971223021582698E-2</v>
      </c>
      <c r="O50">
        <v>53</v>
      </c>
      <c r="P50" t="s">
        <v>989</v>
      </c>
      <c r="Q50" t="s">
        <v>990</v>
      </c>
      <c r="R50" t="s">
        <v>1113</v>
      </c>
      <c r="S50">
        <v>3060</v>
      </c>
      <c r="T50">
        <v>9.4421130585040702E-2</v>
      </c>
      <c r="AJ50">
        <v>53</v>
      </c>
      <c r="AK50" t="s">
        <v>989</v>
      </c>
      <c r="AL50" t="s">
        <v>990</v>
      </c>
      <c r="AM50" t="s">
        <v>1116</v>
      </c>
      <c r="AN50">
        <v>1750</v>
      </c>
      <c r="AO50">
        <v>5.3999012589484099E-2</v>
      </c>
      <c r="AQ50">
        <v>55</v>
      </c>
      <c r="AR50" t="s">
        <v>993</v>
      </c>
      <c r="AS50" t="s">
        <v>993</v>
      </c>
      <c r="AT50" t="s">
        <v>1117</v>
      </c>
      <c r="AU50">
        <v>252</v>
      </c>
      <c r="AV50">
        <v>0.32307692307692298</v>
      </c>
      <c r="AX50">
        <v>53</v>
      </c>
      <c r="AY50" t="s">
        <v>989</v>
      </c>
      <c r="AZ50" t="s">
        <v>990</v>
      </c>
      <c r="BA50" t="s">
        <v>1120</v>
      </c>
      <c r="BB50">
        <v>17997</v>
      </c>
      <c r="BC50">
        <v>0.55532584547025399</v>
      </c>
      <c r="BE50">
        <v>74</v>
      </c>
      <c r="BF50" t="s">
        <v>1015</v>
      </c>
      <c r="BG50" t="s">
        <v>1016</v>
      </c>
      <c r="BH50" t="s">
        <v>1123</v>
      </c>
      <c r="BI50">
        <v>181</v>
      </c>
      <c r="BJ50">
        <v>0.240053050397878</v>
      </c>
    </row>
    <row r="51" spans="1:62" x14ac:dyDescent="0.2">
      <c r="A51">
        <v>54</v>
      </c>
      <c r="B51" t="s">
        <v>991</v>
      </c>
      <c r="C51" t="s">
        <v>992</v>
      </c>
      <c r="D51" t="s">
        <v>921</v>
      </c>
      <c r="E51">
        <v>17</v>
      </c>
      <c r="F51">
        <v>0.11184210526315801</v>
      </c>
      <c r="H51">
        <v>49</v>
      </c>
      <c r="I51" t="s">
        <v>1098</v>
      </c>
      <c r="J51" t="s">
        <v>1099</v>
      </c>
      <c r="K51" t="s">
        <v>1089</v>
      </c>
      <c r="L51">
        <v>31</v>
      </c>
      <c r="M51">
        <v>0.38271604938271597</v>
      </c>
      <c r="O51">
        <v>54</v>
      </c>
      <c r="P51" t="s">
        <v>991</v>
      </c>
      <c r="Q51" t="s">
        <v>992</v>
      </c>
      <c r="R51" t="s">
        <v>1113</v>
      </c>
      <c r="S51">
        <v>3</v>
      </c>
      <c r="T51">
        <v>1.9736842105263198E-2</v>
      </c>
      <c r="AJ51">
        <v>54</v>
      </c>
      <c r="AK51" t="s">
        <v>991</v>
      </c>
      <c r="AL51" t="s">
        <v>992</v>
      </c>
      <c r="AM51" t="s">
        <v>1116</v>
      </c>
      <c r="AN51">
        <v>23</v>
      </c>
      <c r="AO51">
        <v>0.15131578947368399</v>
      </c>
      <c r="AQ51">
        <v>57</v>
      </c>
      <c r="AR51" t="s">
        <v>994</v>
      </c>
      <c r="AS51" t="s">
        <v>995</v>
      </c>
      <c r="AT51" t="s">
        <v>1117</v>
      </c>
      <c r="AU51">
        <v>6</v>
      </c>
      <c r="AV51">
        <v>9.5238095238095205E-2</v>
      </c>
      <c r="AX51">
        <v>54</v>
      </c>
      <c r="AY51" t="s">
        <v>991</v>
      </c>
      <c r="AZ51" t="s">
        <v>992</v>
      </c>
      <c r="BA51" t="s">
        <v>1120</v>
      </c>
      <c r="BB51">
        <v>10</v>
      </c>
      <c r="BC51">
        <v>6.5789473684210495E-2</v>
      </c>
      <c r="BE51">
        <v>76</v>
      </c>
      <c r="BF51" t="s">
        <v>1106</v>
      </c>
      <c r="BG51" t="s">
        <v>1107</v>
      </c>
      <c r="BH51" t="s">
        <v>1123</v>
      </c>
      <c r="BI51">
        <v>21</v>
      </c>
      <c r="BJ51">
        <v>4.72972972972973E-2</v>
      </c>
    </row>
    <row r="52" spans="1:62" x14ac:dyDescent="0.2">
      <c r="A52">
        <v>55</v>
      </c>
      <c r="B52" t="s">
        <v>993</v>
      </c>
      <c r="C52" t="s">
        <v>993</v>
      </c>
      <c r="D52" t="s">
        <v>921</v>
      </c>
      <c r="E52">
        <v>46</v>
      </c>
      <c r="F52">
        <v>5.8974358974359001E-2</v>
      </c>
      <c r="H52">
        <v>50</v>
      </c>
      <c r="I52" t="s">
        <v>984</v>
      </c>
      <c r="J52" t="s">
        <v>984</v>
      </c>
      <c r="K52" t="s">
        <v>1089</v>
      </c>
      <c r="L52">
        <v>432</v>
      </c>
      <c r="M52">
        <v>5.6529704265898997E-2</v>
      </c>
      <c r="O52">
        <v>55</v>
      </c>
      <c r="P52" t="s">
        <v>993</v>
      </c>
      <c r="Q52" t="s">
        <v>993</v>
      </c>
      <c r="R52" t="s">
        <v>1113</v>
      </c>
      <c r="S52">
        <v>40</v>
      </c>
      <c r="T52">
        <v>5.1282051282051301E-2</v>
      </c>
      <c r="AJ52">
        <v>55</v>
      </c>
      <c r="AK52" t="s">
        <v>993</v>
      </c>
      <c r="AL52" t="s">
        <v>993</v>
      </c>
      <c r="AM52" t="s">
        <v>1116</v>
      </c>
      <c r="AN52">
        <v>48</v>
      </c>
      <c r="AO52">
        <v>6.15384615384615E-2</v>
      </c>
      <c r="AQ52">
        <v>58</v>
      </c>
      <c r="AR52" t="s">
        <v>996</v>
      </c>
      <c r="AS52" t="s">
        <v>996</v>
      </c>
      <c r="AT52" t="s">
        <v>1117</v>
      </c>
      <c r="AU52">
        <v>122</v>
      </c>
      <c r="AV52">
        <v>0.24596774193548401</v>
      </c>
      <c r="AX52">
        <v>55</v>
      </c>
      <c r="AY52" t="s">
        <v>993</v>
      </c>
      <c r="AZ52" t="s">
        <v>993</v>
      </c>
      <c r="BA52" t="s">
        <v>1120</v>
      </c>
      <c r="BB52">
        <v>37</v>
      </c>
      <c r="BC52">
        <v>4.7435897435897399E-2</v>
      </c>
      <c r="BE52">
        <v>77</v>
      </c>
      <c r="BF52" t="s">
        <v>1018</v>
      </c>
      <c r="BG52" t="s">
        <v>1019</v>
      </c>
      <c r="BH52" t="s">
        <v>1123</v>
      </c>
      <c r="BI52">
        <v>95</v>
      </c>
      <c r="BJ52">
        <v>0.116136919315403</v>
      </c>
    </row>
    <row r="53" spans="1:62" x14ac:dyDescent="0.2">
      <c r="A53">
        <v>57</v>
      </c>
      <c r="B53" t="s">
        <v>994</v>
      </c>
      <c r="C53" t="s">
        <v>995</v>
      </c>
      <c r="D53" t="s">
        <v>921</v>
      </c>
      <c r="E53">
        <v>9</v>
      </c>
      <c r="F53">
        <v>0.14285714285714299</v>
      </c>
      <c r="H53">
        <v>51</v>
      </c>
      <c r="I53" t="s">
        <v>985</v>
      </c>
      <c r="J53" t="s">
        <v>986</v>
      </c>
      <c r="K53" t="s">
        <v>1089</v>
      </c>
      <c r="L53">
        <v>63</v>
      </c>
      <c r="M53">
        <v>6.1886051080550099E-2</v>
      </c>
      <c r="O53">
        <v>57</v>
      </c>
      <c r="P53" t="s">
        <v>994</v>
      </c>
      <c r="Q53" t="s">
        <v>995</v>
      </c>
      <c r="R53" t="s">
        <v>1113</v>
      </c>
      <c r="S53">
        <v>1</v>
      </c>
      <c r="T53">
        <v>1.58730158730159E-2</v>
      </c>
      <c r="AJ53">
        <v>57</v>
      </c>
      <c r="AK53" t="s">
        <v>994</v>
      </c>
      <c r="AL53" t="s">
        <v>995</v>
      </c>
      <c r="AM53" t="s">
        <v>1116</v>
      </c>
      <c r="AN53">
        <v>23</v>
      </c>
      <c r="AO53">
        <v>0.365079365079365</v>
      </c>
      <c r="AQ53">
        <v>59</v>
      </c>
      <c r="AR53" t="s">
        <v>997</v>
      </c>
      <c r="AS53" t="s">
        <v>997</v>
      </c>
      <c r="AT53" t="s">
        <v>1117</v>
      </c>
      <c r="AU53">
        <v>17</v>
      </c>
      <c r="AV53">
        <v>1.41196013289037E-2</v>
      </c>
      <c r="AX53">
        <v>56</v>
      </c>
      <c r="AY53" t="s">
        <v>1121</v>
      </c>
      <c r="AZ53" t="s">
        <v>1122</v>
      </c>
      <c r="BA53" t="s">
        <v>1120</v>
      </c>
      <c r="BB53">
        <v>1</v>
      </c>
      <c r="BC53">
        <v>1</v>
      </c>
      <c r="BE53">
        <v>78</v>
      </c>
      <c r="BF53" t="s">
        <v>1020</v>
      </c>
      <c r="BG53" t="s">
        <v>1021</v>
      </c>
      <c r="BH53" t="s">
        <v>1123</v>
      </c>
      <c r="BI53">
        <v>164</v>
      </c>
      <c r="BJ53">
        <v>4.4420368364030301E-2</v>
      </c>
    </row>
    <row r="54" spans="1:62" x14ac:dyDescent="0.2">
      <c r="A54">
        <v>58</v>
      </c>
      <c r="B54" t="s">
        <v>996</v>
      </c>
      <c r="C54" t="s">
        <v>996</v>
      </c>
      <c r="D54" t="s">
        <v>921</v>
      </c>
      <c r="E54">
        <v>39</v>
      </c>
      <c r="F54">
        <v>7.8629032258064502E-2</v>
      </c>
      <c r="H54">
        <v>52</v>
      </c>
      <c r="I54" t="s">
        <v>987</v>
      </c>
      <c r="J54" t="s">
        <v>988</v>
      </c>
      <c r="K54" t="s">
        <v>1089</v>
      </c>
      <c r="L54">
        <v>34</v>
      </c>
      <c r="M54">
        <v>0.34343434343434298</v>
      </c>
      <c r="O54">
        <v>58</v>
      </c>
      <c r="P54" t="s">
        <v>996</v>
      </c>
      <c r="Q54" t="s">
        <v>996</v>
      </c>
      <c r="R54" t="s">
        <v>1113</v>
      </c>
      <c r="S54">
        <v>12</v>
      </c>
      <c r="T54">
        <v>2.4193548387096801E-2</v>
      </c>
      <c r="AJ54">
        <v>58</v>
      </c>
      <c r="AK54" t="s">
        <v>996</v>
      </c>
      <c r="AL54" t="s">
        <v>996</v>
      </c>
      <c r="AM54" t="s">
        <v>1116</v>
      </c>
      <c r="AN54">
        <v>74</v>
      </c>
      <c r="AO54">
        <v>0.149193548387097</v>
      </c>
      <c r="AQ54">
        <v>60</v>
      </c>
      <c r="AR54" t="s">
        <v>1100</v>
      </c>
      <c r="AS54" t="s">
        <v>1101</v>
      </c>
      <c r="AT54" t="s">
        <v>1117</v>
      </c>
      <c r="AU54">
        <v>1</v>
      </c>
      <c r="AV54">
        <v>7.1428571428571397E-2</v>
      </c>
      <c r="AX54">
        <v>57</v>
      </c>
      <c r="AY54" t="s">
        <v>994</v>
      </c>
      <c r="AZ54" t="s">
        <v>995</v>
      </c>
      <c r="BA54" t="s">
        <v>1120</v>
      </c>
      <c r="BB54">
        <v>8</v>
      </c>
      <c r="BC54">
        <v>0.126984126984127</v>
      </c>
      <c r="BE54">
        <v>79</v>
      </c>
      <c r="BF54" t="s">
        <v>1022</v>
      </c>
      <c r="BG54" t="s">
        <v>1023</v>
      </c>
      <c r="BH54" t="s">
        <v>1123</v>
      </c>
      <c r="BI54">
        <v>56</v>
      </c>
      <c r="BJ54">
        <v>5.2880075542965102E-2</v>
      </c>
    </row>
    <row r="55" spans="1:62" x14ac:dyDescent="0.2">
      <c r="A55">
        <v>59</v>
      </c>
      <c r="B55" t="s">
        <v>997</v>
      </c>
      <c r="C55" t="s">
        <v>997</v>
      </c>
      <c r="D55" t="s">
        <v>921</v>
      </c>
      <c r="E55">
        <v>313</v>
      </c>
      <c r="F55">
        <v>0.25996677740863799</v>
      </c>
      <c r="H55">
        <v>53</v>
      </c>
      <c r="I55" t="s">
        <v>989</v>
      </c>
      <c r="J55" t="s">
        <v>990</v>
      </c>
      <c r="K55" t="s">
        <v>1089</v>
      </c>
      <c r="L55">
        <v>3796</v>
      </c>
      <c r="M55">
        <v>0.117131572451247</v>
      </c>
      <c r="O55">
        <v>59</v>
      </c>
      <c r="P55" t="s">
        <v>997</v>
      </c>
      <c r="Q55" t="s">
        <v>997</v>
      </c>
      <c r="R55" t="s">
        <v>1113</v>
      </c>
      <c r="S55">
        <v>98</v>
      </c>
      <c r="T55">
        <v>8.1395348837209294E-2</v>
      </c>
      <c r="AJ55">
        <v>59</v>
      </c>
      <c r="AK55" t="s">
        <v>997</v>
      </c>
      <c r="AL55" t="s">
        <v>997</v>
      </c>
      <c r="AM55" t="s">
        <v>1116</v>
      </c>
      <c r="AN55">
        <v>215</v>
      </c>
      <c r="AO55">
        <v>0.17857142857142899</v>
      </c>
      <c r="AQ55">
        <v>61</v>
      </c>
      <c r="AR55" t="s">
        <v>1102</v>
      </c>
      <c r="AS55" t="s">
        <v>1102</v>
      </c>
      <c r="AT55" t="s">
        <v>1117</v>
      </c>
      <c r="AU55">
        <v>56</v>
      </c>
      <c r="AV55">
        <v>0.75675675675675702</v>
      </c>
      <c r="AX55">
        <v>58</v>
      </c>
      <c r="AY55" t="s">
        <v>996</v>
      </c>
      <c r="AZ55" t="s">
        <v>996</v>
      </c>
      <c r="BA55" t="s">
        <v>1120</v>
      </c>
      <c r="BB55">
        <v>17</v>
      </c>
      <c r="BC55">
        <v>3.4274193548387101E-2</v>
      </c>
      <c r="BE55">
        <v>82</v>
      </c>
      <c r="BF55" t="s">
        <v>1024</v>
      </c>
      <c r="BG55" t="s">
        <v>1024</v>
      </c>
      <c r="BH55" t="s">
        <v>1123</v>
      </c>
      <c r="BI55">
        <v>250</v>
      </c>
      <c r="BJ55">
        <v>5.5187637969094899E-2</v>
      </c>
    </row>
    <row r="56" spans="1:62" x14ac:dyDescent="0.2">
      <c r="A56">
        <v>62</v>
      </c>
      <c r="B56" t="s">
        <v>998</v>
      </c>
      <c r="C56" t="s">
        <v>999</v>
      </c>
      <c r="D56" t="s">
        <v>921</v>
      </c>
      <c r="E56">
        <v>1</v>
      </c>
      <c r="F56">
        <v>3.2258064516128997E-2</v>
      </c>
      <c r="H56">
        <v>54</v>
      </c>
      <c r="I56" t="s">
        <v>991</v>
      </c>
      <c r="J56" t="s">
        <v>992</v>
      </c>
      <c r="K56" t="s">
        <v>1089</v>
      </c>
      <c r="L56">
        <v>31</v>
      </c>
      <c r="M56">
        <v>0.20394736842105299</v>
      </c>
      <c r="O56">
        <v>60</v>
      </c>
      <c r="P56" t="s">
        <v>1100</v>
      </c>
      <c r="Q56" t="s">
        <v>1101</v>
      </c>
      <c r="R56" t="s">
        <v>1113</v>
      </c>
      <c r="S56">
        <v>10</v>
      </c>
      <c r="T56">
        <v>0.71428571428571397</v>
      </c>
      <c r="AJ56">
        <v>62</v>
      </c>
      <c r="AK56" t="s">
        <v>998</v>
      </c>
      <c r="AL56" t="s">
        <v>999</v>
      </c>
      <c r="AM56" t="s">
        <v>1116</v>
      </c>
      <c r="AN56">
        <v>9</v>
      </c>
      <c r="AO56">
        <v>0.29032258064516098</v>
      </c>
      <c r="AQ56">
        <v>63</v>
      </c>
      <c r="AR56" t="s">
        <v>1000</v>
      </c>
      <c r="AS56" t="s">
        <v>1001</v>
      </c>
      <c r="AT56" t="s">
        <v>1117</v>
      </c>
      <c r="AU56">
        <v>2089</v>
      </c>
      <c r="AV56">
        <v>8.7154240894488699E-2</v>
      </c>
      <c r="AX56">
        <v>59</v>
      </c>
      <c r="AY56" t="s">
        <v>997</v>
      </c>
      <c r="AZ56" t="s">
        <v>997</v>
      </c>
      <c r="BA56" t="s">
        <v>1120</v>
      </c>
      <c r="BB56">
        <v>400</v>
      </c>
      <c r="BC56">
        <v>0.33222591362126203</v>
      </c>
      <c r="BE56">
        <v>83</v>
      </c>
      <c r="BF56" t="s">
        <v>1025</v>
      </c>
      <c r="BG56" t="s">
        <v>1025</v>
      </c>
      <c r="BH56" t="s">
        <v>1123</v>
      </c>
      <c r="BI56">
        <v>254</v>
      </c>
      <c r="BJ56">
        <v>1.6145436053902899E-2</v>
      </c>
    </row>
    <row r="57" spans="1:62" x14ac:dyDescent="0.2">
      <c r="A57">
        <v>63</v>
      </c>
      <c r="B57" t="s">
        <v>1000</v>
      </c>
      <c r="C57" t="s">
        <v>1001</v>
      </c>
      <c r="D57" t="s">
        <v>921</v>
      </c>
      <c r="E57">
        <v>365</v>
      </c>
      <c r="F57">
        <v>1.52280028369978E-2</v>
      </c>
      <c r="H57">
        <v>55</v>
      </c>
      <c r="I57" t="s">
        <v>993</v>
      </c>
      <c r="J57" t="s">
        <v>993</v>
      </c>
      <c r="K57" t="s">
        <v>1089</v>
      </c>
      <c r="L57">
        <v>312</v>
      </c>
      <c r="M57">
        <v>0.4</v>
      </c>
      <c r="O57">
        <v>61</v>
      </c>
      <c r="P57" t="s">
        <v>1102</v>
      </c>
      <c r="Q57" t="s">
        <v>1102</v>
      </c>
      <c r="R57" t="s">
        <v>1113</v>
      </c>
      <c r="S57">
        <v>11</v>
      </c>
      <c r="T57">
        <v>0.14864864864864899</v>
      </c>
      <c r="AJ57">
        <v>63</v>
      </c>
      <c r="AK57" t="s">
        <v>1000</v>
      </c>
      <c r="AL57" t="s">
        <v>1001</v>
      </c>
      <c r="AM57" t="s">
        <v>1116</v>
      </c>
      <c r="AN57">
        <v>2984</v>
      </c>
      <c r="AO57">
        <v>0.124494138261922</v>
      </c>
      <c r="AQ57">
        <v>64</v>
      </c>
      <c r="AR57" t="s">
        <v>1002</v>
      </c>
      <c r="AS57" t="s">
        <v>1003</v>
      </c>
      <c r="AT57" t="s">
        <v>1117</v>
      </c>
      <c r="AU57">
        <v>26</v>
      </c>
      <c r="AV57">
        <v>4.6511627906976702E-2</v>
      </c>
      <c r="AX57">
        <v>60</v>
      </c>
      <c r="AY57" t="s">
        <v>1100</v>
      </c>
      <c r="AZ57" t="s">
        <v>1101</v>
      </c>
      <c r="BA57" t="s">
        <v>1120</v>
      </c>
      <c r="BB57">
        <v>2</v>
      </c>
      <c r="BC57">
        <v>0.14285714285714299</v>
      </c>
      <c r="BE57">
        <v>84</v>
      </c>
      <c r="BF57" t="s">
        <v>1026</v>
      </c>
      <c r="BG57" t="s">
        <v>1027</v>
      </c>
      <c r="BH57" t="s">
        <v>1123</v>
      </c>
      <c r="BI57">
        <v>19</v>
      </c>
      <c r="BJ57">
        <v>5.0802139037433199E-2</v>
      </c>
    </row>
    <row r="58" spans="1:62" x14ac:dyDescent="0.2">
      <c r="A58">
        <v>64</v>
      </c>
      <c r="B58" t="s">
        <v>1002</v>
      </c>
      <c r="C58" t="s">
        <v>1003</v>
      </c>
      <c r="D58" t="s">
        <v>921</v>
      </c>
      <c r="E58">
        <v>17</v>
      </c>
      <c r="F58">
        <v>3.0411449016100201E-2</v>
      </c>
      <c r="H58">
        <v>57</v>
      </c>
      <c r="I58" t="s">
        <v>994</v>
      </c>
      <c r="J58" t="s">
        <v>995</v>
      </c>
      <c r="K58" t="s">
        <v>1089</v>
      </c>
      <c r="L58">
        <v>16</v>
      </c>
      <c r="M58">
        <v>0.25396825396825401</v>
      </c>
      <c r="O58">
        <v>62</v>
      </c>
      <c r="P58" t="s">
        <v>998</v>
      </c>
      <c r="Q58" t="s">
        <v>999</v>
      </c>
      <c r="R58" t="s">
        <v>1113</v>
      </c>
      <c r="S58">
        <v>3</v>
      </c>
      <c r="T58">
        <v>9.6774193548387094E-2</v>
      </c>
      <c r="AJ58">
        <v>64</v>
      </c>
      <c r="AK58" t="s">
        <v>1002</v>
      </c>
      <c r="AL58" t="s">
        <v>1003</v>
      </c>
      <c r="AM58" t="s">
        <v>1116</v>
      </c>
      <c r="AN58">
        <v>19</v>
      </c>
      <c r="AO58">
        <v>3.3989266547406097E-2</v>
      </c>
      <c r="AQ58">
        <v>65</v>
      </c>
      <c r="AR58" t="s">
        <v>1004</v>
      </c>
      <c r="AS58" t="s">
        <v>1004</v>
      </c>
      <c r="AT58" t="s">
        <v>1117</v>
      </c>
      <c r="AU58">
        <v>126</v>
      </c>
      <c r="AV58">
        <v>0.293023255813953</v>
      </c>
      <c r="AX58">
        <v>61</v>
      </c>
      <c r="AY58" t="s">
        <v>1102</v>
      </c>
      <c r="AZ58" t="s">
        <v>1102</v>
      </c>
      <c r="BA58" t="s">
        <v>1120</v>
      </c>
      <c r="BB58">
        <v>1</v>
      </c>
      <c r="BC58">
        <v>1.35135135135135E-2</v>
      </c>
      <c r="BE58">
        <v>85</v>
      </c>
      <c r="BF58" t="s">
        <v>1028</v>
      </c>
      <c r="BG58" t="s">
        <v>1029</v>
      </c>
      <c r="BH58" t="s">
        <v>1123</v>
      </c>
      <c r="BI58">
        <v>495</v>
      </c>
      <c r="BJ58">
        <v>6.21001129092962E-2</v>
      </c>
    </row>
    <row r="59" spans="1:62" x14ac:dyDescent="0.2">
      <c r="A59">
        <v>65</v>
      </c>
      <c r="B59" t="s">
        <v>1004</v>
      </c>
      <c r="C59" t="s">
        <v>1004</v>
      </c>
      <c r="D59" t="s">
        <v>921</v>
      </c>
      <c r="E59">
        <v>18</v>
      </c>
      <c r="F59">
        <v>4.1860465116279097E-2</v>
      </c>
      <c r="H59">
        <v>58</v>
      </c>
      <c r="I59" t="s">
        <v>996</v>
      </c>
      <c r="J59" t="s">
        <v>996</v>
      </c>
      <c r="K59" t="s">
        <v>1089</v>
      </c>
      <c r="L59">
        <v>208</v>
      </c>
      <c r="M59">
        <v>0.41935483870967699</v>
      </c>
      <c r="O59">
        <v>63</v>
      </c>
      <c r="P59" t="s">
        <v>1000</v>
      </c>
      <c r="Q59" t="s">
        <v>1001</v>
      </c>
      <c r="R59" t="s">
        <v>1113</v>
      </c>
      <c r="S59">
        <v>3425</v>
      </c>
      <c r="T59">
        <v>0.14289290333347199</v>
      </c>
      <c r="AJ59">
        <v>65</v>
      </c>
      <c r="AK59" t="s">
        <v>1004</v>
      </c>
      <c r="AL59" t="s">
        <v>1004</v>
      </c>
      <c r="AM59" t="s">
        <v>1116</v>
      </c>
      <c r="AN59">
        <v>100</v>
      </c>
      <c r="AO59">
        <v>0.232558139534884</v>
      </c>
      <c r="AQ59">
        <v>66</v>
      </c>
      <c r="AR59" t="s">
        <v>1005</v>
      </c>
      <c r="AS59" t="s">
        <v>1006</v>
      </c>
      <c r="AT59" t="s">
        <v>1117</v>
      </c>
      <c r="AU59">
        <v>77</v>
      </c>
      <c r="AV59">
        <v>1.69678272366681E-2</v>
      </c>
      <c r="AX59">
        <v>62</v>
      </c>
      <c r="AY59" t="s">
        <v>998</v>
      </c>
      <c r="AZ59" t="s">
        <v>999</v>
      </c>
      <c r="BA59" t="s">
        <v>1120</v>
      </c>
      <c r="BB59">
        <v>8</v>
      </c>
      <c r="BC59">
        <v>0.25806451612903197</v>
      </c>
      <c r="BE59">
        <v>86</v>
      </c>
      <c r="BF59" t="s">
        <v>1030</v>
      </c>
      <c r="BG59" t="s">
        <v>1030</v>
      </c>
      <c r="BH59" t="s">
        <v>1123</v>
      </c>
      <c r="BI59">
        <v>5</v>
      </c>
      <c r="BJ59">
        <v>2.1958717610891499E-3</v>
      </c>
    </row>
    <row r="60" spans="1:62" x14ac:dyDescent="0.2">
      <c r="A60">
        <v>66</v>
      </c>
      <c r="B60" t="s">
        <v>1005</v>
      </c>
      <c r="C60" t="s">
        <v>1006</v>
      </c>
      <c r="D60" t="s">
        <v>921</v>
      </c>
      <c r="E60">
        <v>1365</v>
      </c>
      <c r="F60">
        <v>0.30079330101366197</v>
      </c>
      <c r="H60">
        <v>59</v>
      </c>
      <c r="I60" t="s">
        <v>997</v>
      </c>
      <c r="J60" t="s">
        <v>997</v>
      </c>
      <c r="K60" t="s">
        <v>1089</v>
      </c>
      <c r="L60">
        <v>110</v>
      </c>
      <c r="M60">
        <v>9.1362126245847206E-2</v>
      </c>
      <c r="O60">
        <v>64</v>
      </c>
      <c r="P60" t="s">
        <v>1002</v>
      </c>
      <c r="Q60" t="s">
        <v>1003</v>
      </c>
      <c r="R60" t="s">
        <v>1113</v>
      </c>
      <c r="S60">
        <v>186</v>
      </c>
      <c r="T60">
        <v>0.33273703041144898</v>
      </c>
      <c r="AJ60">
        <v>66</v>
      </c>
      <c r="AK60" t="s">
        <v>1005</v>
      </c>
      <c r="AL60" t="s">
        <v>1006</v>
      </c>
      <c r="AM60" t="s">
        <v>1116</v>
      </c>
      <c r="AN60">
        <v>198</v>
      </c>
      <c r="AO60">
        <v>4.3631555751432301E-2</v>
      </c>
      <c r="AQ60">
        <v>67</v>
      </c>
      <c r="AR60" t="s">
        <v>1007</v>
      </c>
      <c r="AS60" t="s">
        <v>1007</v>
      </c>
      <c r="AT60" t="s">
        <v>1117</v>
      </c>
      <c r="AU60">
        <v>9114</v>
      </c>
      <c r="AV60">
        <v>0.127597020776166</v>
      </c>
      <c r="AX60">
        <v>63</v>
      </c>
      <c r="AY60" t="s">
        <v>1000</v>
      </c>
      <c r="AZ60" t="s">
        <v>1001</v>
      </c>
      <c r="BA60" t="s">
        <v>1120</v>
      </c>
      <c r="BB60">
        <v>8349</v>
      </c>
      <c r="BC60">
        <v>0.34832491968793</v>
      </c>
      <c r="BE60">
        <v>87</v>
      </c>
      <c r="BF60" t="s">
        <v>1031</v>
      </c>
      <c r="BG60" t="s">
        <v>1032</v>
      </c>
      <c r="BH60" t="s">
        <v>1123</v>
      </c>
      <c r="BI60">
        <v>73</v>
      </c>
      <c r="BJ60">
        <v>0.100968188105118</v>
      </c>
    </row>
    <row r="61" spans="1:62" x14ac:dyDescent="0.2">
      <c r="A61">
        <v>67</v>
      </c>
      <c r="B61" t="s">
        <v>1007</v>
      </c>
      <c r="C61" t="s">
        <v>1007</v>
      </c>
      <c r="D61" t="s">
        <v>921</v>
      </c>
      <c r="E61">
        <v>624</v>
      </c>
      <c r="F61">
        <v>8.7360698885591108E-3</v>
      </c>
      <c r="H61">
        <v>60</v>
      </c>
      <c r="I61" t="s">
        <v>1100</v>
      </c>
      <c r="J61" t="s">
        <v>1101</v>
      </c>
      <c r="K61" t="s">
        <v>1089</v>
      </c>
      <c r="L61">
        <v>1</v>
      </c>
      <c r="M61">
        <v>7.1428571428571397E-2</v>
      </c>
      <c r="O61">
        <v>65</v>
      </c>
      <c r="P61" t="s">
        <v>1004</v>
      </c>
      <c r="Q61" t="s">
        <v>1004</v>
      </c>
      <c r="R61" t="s">
        <v>1113</v>
      </c>
      <c r="S61">
        <v>32</v>
      </c>
      <c r="T61">
        <v>7.4418604651162804E-2</v>
      </c>
      <c r="AJ61">
        <v>67</v>
      </c>
      <c r="AK61" t="s">
        <v>1007</v>
      </c>
      <c r="AL61" t="s">
        <v>1007</v>
      </c>
      <c r="AM61" t="s">
        <v>1116</v>
      </c>
      <c r="AN61">
        <v>32247</v>
      </c>
      <c r="AO61">
        <v>0.451461611692894</v>
      </c>
      <c r="AQ61">
        <v>68</v>
      </c>
      <c r="AR61" t="s">
        <v>1008</v>
      </c>
      <c r="AS61" t="s">
        <v>1009</v>
      </c>
      <c r="AT61" t="s">
        <v>1117</v>
      </c>
      <c r="AU61">
        <v>11</v>
      </c>
      <c r="AV61">
        <v>9.90990990990991E-2</v>
      </c>
      <c r="AX61">
        <v>64</v>
      </c>
      <c r="AY61" t="s">
        <v>1002</v>
      </c>
      <c r="AZ61" t="s">
        <v>1003</v>
      </c>
      <c r="BA61" t="s">
        <v>1120</v>
      </c>
      <c r="BB61">
        <v>24</v>
      </c>
      <c r="BC61">
        <v>4.2933810375670803E-2</v>
      </c>
      <c r="BE61">
        <v>88</v>
      </c>
      <c r="BF61" t="s">
        <v>1033</v>
      </c>
      <c r="BG61" t="s">
        <v>1034</v>
      </c>
      <c r="BH61" t="s">
        <v>1123</v>
      </c>
      <c r="BI61">
        <v>22</v>
      </c>
      <c r="BJ61">
        <v>2.2988505747126398E-2</v>
      </c>
    </row>
    <row r="62" spans="1:62" x14ac:dyDescent="0.2">
      <c r="A62">
        <v>68</v>
      </c>
      <c r="B62" t="s">
        <v>1008</v>
      </c>
      <c r="C62" t="s">
        <v>1009</v>
      </c>
      <c r="D62" t="s">
        <v>921</v>
      </c>
      <c r="E62">
        <v>3</v>
      </c>
      <c r="F62">
        <v>2.7027027027027001E-2</v>
      </c>
      <c r="H62">
        <v>61</v>
      </c>
      <c r="I62" t="s">
        <v>1102</v>
      </c>
      <c r="J62" t="s">
        <v>1102</v>
      </c>
      <c r="K62" t="s">
        <v>1089</v>
      </c>
      <c r="L62">
        <v>6</v>
      </c>
      <c r="M62">
        <v>8.1081081081081099E-2</v>
      </c>
      <c r="O62">
        <v>66</v>
      </c>
      <c r="P62" t="s">
        <v>1005</v>
      </c>
      <c r="Q62" t="s">
        <v>1006</v>
      </c>
      <c r="R62" t="s">
        <v>1113</v>
      </c>
      <c r="S62">
        <v>226</v>
      </c>
      <c r="T62">
        <v>4.9801674746584403E-2</v>
      </c>
      <c r="AJ62">
        <v>68</v>
      </c>
      <c r="AK62" t="s">
        <v>1008</v>
      </c>
      <c r="AL62" t="s">
        <v>1009</v>
      </c>
      <c r="AM62" t="s">
        <v>1116</v>
      </c>
      <c r="AN62">
        <v>29</v>
      </c>
      <c r="AO62">
        <v>0.26126126126126098</v>
      </c>
      <c r="AQ62">
        <v>70</v>
      </c>
      <c r="AR62" t="s">
        <v>1010</v>
      </c>
      <c r="AS62" t="s">
        <v>1010</v>
      </c>
      <c r="AT62" t="s">
        <v>1117</v>
      </c>
      <c r="AU62">
        <v>290</v>
      </c>
      <c r="AV62">
        <v>5.6896213458897402E-3</v>
      </c>
      <c r="AX62">
        <v>65</v>
      </c>
      <c r="AY62" t="s">
        <v>1004</v>
      </c>
      <c r="AZ62" t="s">
        <v>1004</v>
      </c>
      <c r="BA62" t="s">
        <v>1120</v>
      </c>
      <c r="BB62">
        <v>10</v>
      </c>
      <c r="BC62">
        <v>2.32558139534884E-2</v>
      </c>
      <c r="BE62">
        <v>91</v>
      </c>
      <c r="BF62" t="s">
        <v>1039</v>
      </c>
      <c r="BG62" t="s">
        <v>1039</v>
      </c>
      <c r="BH62" t="s">
        <v>1123</v>
      </c>
      <c r="BI62">
        <v>12</v>
      </c>
      <c r="BJ62">
        <v>6.4516129032258099E-3</v>
      </c>
    </row>
    <row r="63" spans="1:62" x14ac:dyDescent="0.2">
      <c r="A63">
        <v>70</v>
      </c>
      <c r="B63" t="s">
        <v>1010</v>
      </c>
      <c r="C63" t="s">
        <v>1010</v>
      </c>
      <c r="D63" t="s">
        <v>921</v>
      </c>
      <c r="E63">
        <v>201</v>
      </c>
      <c r="F63">
        <v>3.94349617422013E-3</v>
      </c>
      <c r="H63">
        <v>62</v>
      </c>
      <c r="I63" t="s">
        <v>998</v>
      </c>
      <c r="J63" t="s">
        <v>999</v>
      </c>
      <c r="K63" t="s">
        <v>1089</v>
      </c>
      <c r="L63">
        <v>10</v>
      </c>
      <c r="M63">
        <v>0.32258064516128998</v>
      </c>
      <c r="O63">
        <v>67</v>
      </c>
      <c r="P63" t="s">
        <v>1007</v>
      </c>
      <c r="Q63" t="s">
        <v>1007</v>
      </c>
      <c r="R63" t="s">
        <v>1113</v>
      </c>
      <c r="S63">
        <v>7082</v>
      </c>
      <c r="T63">
        <v>9.9148793190345502E-2</v>
      </c>
      <c r="AJ63">
        <v>69</v>
      </c>
      <c r="AK63" t="s">
        <v>1103</v>
      </c>
      <c r="AL63" t="s">
        <v>1103</v>
      </c>
      <c r="AM63" t="s">
        <v>1116</v>
      </c>
      <c r="AN63">
        <v>1</v>
      </c>
      <c r="AO63">
        <v>0.125</v>
      </c>
      <c r="AQ63">
        <v>72</v>
      </c>
      <c r="AR63" t="s">
        <v>1104</v>
      </c>
      <c r="AS63" t="s">
        <v>1105</v>
      </c>
      <c r="AT63" t="s">
        <v>1117</v>
      </c>
      <c r="AU63">
        <v>2</v>
      </c>
      <c r="AV63">
        <v>8.8105726872246704E-3</v>
      </c>
      <c r="AX63">
        <v>66</v>
      </c>
      <c r="AY63" t="s">
        <v>1005</v>
      </c>
      <c r="AZ63" t="s">
        <v>1006</v>
      </c>
      <c r="BA63" t="s">
        <v>1120</v>
      </c>
      <c r="BB63">
        <v>1858</v>
      </c>
      <c r="BC63">
        <v>0.40943146760687499</v>
      </c>
      <c r="BE63">
        <v>92</v>
      </c>
      <c r="BF63" t="s">
        <v>1040</v>
      </c>
      <c r="BG63" t="s">
        <v>1041</v>
      </c>
      <c r="BH63" t="s">
        <v>1123</v>
      </c>
      <c r="BI63">
        <v>54</v>
      </c>
      <c r="BJ63">
        <v>0.17252396166134201</v>
      </c>
    </row>
    <row r="64" spans="1:62" x14ac:dyDescent="0.2">
      <c r="A64">
        <v>71</v>
      </c>
      <c r="B64" t="s">
        <v>1011</v>
      </c>
      <c r="C64" t="s">
        <v>1012</v>
      </c>
      <c r="D64" t="s">
        <v>921</v>
      </c>
      <c r="E64">
        <v>9</v>
      </c>
      <c r="F64">
        <v>0.31034482758620702</v>
      </c>
      <c r="H64">
        <v>63</v>
      </c>
      <c r="I64" t="s">
        <v>1000</v>
      </c>
      <c r="J64" t="s">
        <v>1001</v>
      </c>
      <c r="K64" t="s">
        <v>1089</v>
      </c>
      <c r="L64">
        <v>5098</v>
      </c>
      <c r="M64">
        <v>0.212691393049355</v>
      </c>
      <c r="O64">
        <v>68</v>
      </c>
      <c r="P64" t="s">
        <v>1008</v>
      </c>
      <c r="Q64" t="s">
        <v>1009</v>
      </c>
      <c r="R64" t="s">
        <v>1113</v>
      </c>
      <c r="S64">
        <v>5</v>
      </c>
      <c r="T64">
        <v>4.5045045045045001E-2</v>
      </c>
      <c r="AJ64">
        <v>70</v>
      </c>
      <c r="AK64" t="s">
        <v>1010</v>
      </c>
      <c r="AL64" t="s">
        <v>1010</v>
      </c>
      <c r="AM64" t="s">
        <v>1116</v>
      </c>
      <c r="AN64">
        <v>3566</v>
      </c>
      <c r="AO64">
        <v>6.9962723170492402E-2</v>
      </c>
      <c r="AQ64">
        <v>73</v>
      </c>
      <c r="AR64" t="s">
        <v>1013</v>
      </c>
      <c r="AS64" t="s">
        <v>1014</v>
      </c>
      <c r="AT64" t="s">
        <v>1117</v>
      </c>
      <c r="AU64">
        <v>550</v>
      </c>
      <c r="AV64">
        <v>4.2881646655231601E-2</v>
      </c>
      <c r="AX64">
        <v>67</v>
      </c>
      <c r="AY64" t="s">
        <v>1007</v>
      </c>
      <c r="AZ64" t="s">
        <v>1007</v>
      </c>
      <c r="BA64" t="s">
        <v>1120</v>
      </c>
      <c r="BB64">
        <v>4104</v>
      </c>
      <c r="BC64">
        <v>5.74564596516772E-2</v>
      </c>
      <c r="BE64">
        <v>93</v>
      </c>
      <c r="BF64" t="s">
        <v>1042</v>
      </c>
      <c r="BG64" t="s">
        <v>1043</v>
      </c>
      <c r="BH64" t="s">
        <v>1123</v>
      </c>
      <c r="BI64">
        <v>1498</v>
      </c>
      <c r="BJ64">
        <v>4.4858357788824299E-2</v>
      </c>
    </row>
    <row r="65" spans="1:62" x14ac:dyDescent="0.2">
      <c r="A65">
        <v>73</v>
      </c>
      <c r="B65" t="s">
        <v>1013</v>
      </c>
      <c r="C65" t="s">
        <v>1014</v>
      </c>
      <c r="D65" t="s">
        <v>921</v>
      </c>
      <c r="E65">
        <v>5536</v>
      </c>
      <c r="F65">
        <v>0.43162326524247602</v>
      </c>
      <c r="H65">
        <v>64</v>
      </c>
      <c r="I65" t="s">
        <v>1002</v>
      </c>
      <c r="J65" t="s">
        <v>1003</v>
      </c>
      <c r="K65" t="s">
        <v>1089</v>
      </c>
      <c r="L65">
        <v>281</v>
      </c>
      <c r="M65">
        <v>0.50268336314847895</v>
      </c>
      <c r="O65">
        <v>70</v>
      </c>
      <c r="P65" t="s">
        <v>1010</v>
      </c>
      <c r="Q65" t="s">
        <v>1010</v>
      </c>
      <c r="R65" t="s">
        <v>1113</v>
      </c>
      <c r="S65">
        <v>2214</v>
      </c>
      <c r="T65">
        <v>4.34373160682755E-2</v>
      </c>
      <c r="AJ65">
        <v>71</v>
      </c>
      <c r="AK65" t="s">
        <v>1011</v>
      </c>
      <c r="AL65" t="s">
        <v>1012</v>
      </c>
      <c r="AM65" t="s">
        <v>1116</v>
      </c>
      <c r="AN65">
        <v>11</v>
      </c>
      <c r="AO65">
        <v>0.37931034482758602</v>
      </c>
      <c r="AQ65">
        <v>74</v>
      </c>
      <c r="AR65" t="s">
        <v>1015</v>
      </c>
      <c r="AS65" t="s">
        <v>1016</v>
      </c>
      <c r="AT65" t="s">
        <v>1117</v>
      </c>
      <c r="AU65">
        <v>40</v>
      </c>
      <c r="AV65">
        <v>5.3050397877984101E-2</v>
      </c>
      <c r="AX65">
        <v>68</v>
      </c>
      <c r="AY65" t="s">
        <v>1008</v>
      </c>
      <c r="AZ65" t="s">
        <v>1009</v>
      </c>
      <c r="BA65" t="s">
        <v>1120</v>
      </c>
      <c r="BB65">
        <v>10</v>
      </c>
      <c r="BC65">
        <v>9.00900900900901E-2</v>
      </c>
      <c r="BE65">
        <v>94</v>
      </c>
      <c r="BF65" t="s">
        <v>1044</v>
      </c>
      <c r="BG65" t="s">
        <v>1044</v>
      </c>
      <c r="BH65" t="s">
        <v>1123</v>
      </c>
      <c r="BI65">
        <v>177</v>
      </c>
      <c r="BJ65">
        <v>3.3567229281244101E-2</v>
      </c>
    </row>
    <row r="66" spans="1:62" x14ac:dyDescent="0.2">
      <c r="A66">
        <v>74</v>
      </c>
      <c r="B66" t="s">
        <v>1015</v>
      </c>
      <c r="C66" t="s">
        <v>1016</v>
      </c>
      <c r="D66" t="s">
        <v>921</v>
      </c>
      <c r="E66">
        <v>7</v>
      </c>
      <c r="F66">
        <v>9.2838196286472094E-3</v>
      </c>
      <c r="H66">
        <v>65</v>
      </c>
      <c r="I66" t="s">
        <v>1004</v>
      </c>
      <c r="J66" t="s">
        <v>1004</v>
      </c>
      <c r="K66" t="s">
        <v>1089</v>
      </c>
      <c r="L66">
        <v>41</v>
      </c>
      <c r="M66">
        <v>9.5348837209302303E-2</v>
      </c>
      <c r="O66">
        <v>72</v>
      </c>
      <c r="P66" t="s">
        <v>1104</v>
      </c>
      <c r="Q66" t="s">
        <v>1105</v>
      </c>
      <c r="R66" t="s">
        <v>1113</v>
      </c>
      <c r="S66">
        <v>3</v>
      </c>
      <c r="T66">
        <v>1.3215859030837E-2</v>
      </c>
      <c r="AJ66">
        <v>72</v>
      </c>
      <c r="AK66" t="s">
        <v>1104</v>
      </c>
      <c r="AL66" t="s">
        <v>1105</v>
      </c>
      <c r="AM66" t="s">
        <v>1116</v>
      </c>
      <c r="AN66">
        <v>17</v>
      </c>
      <c r="AO66">
        <v>7.4889867841409705E-2</v>
      </c>
      <c r="AQ66">
        <v>76</v>
      </c>
      <c r="AR66" t="s">
        <v>1106</v>
      </c>
      <c r="AS66" t="s">
        <v>1107</v>
      </c>
      <c r="AT66" t="s">
        <v>1117</v>
      </c>
      <c r="AU66">
        <v>1</v>
      </c>
      <c r="AV66">
        <v>2.2522522522522501E-3</v>
      </c>
      <c r="AX66">
        <v>69</v>
      </c>
      <c r="AY66" t="s">
        <v>1103</v>
      </c>
      <c r="AZ66" t="s">
        <v>1103</v>
      </c>
      <c r="BA66" t="s">
        <v>1120</v>
      </c>
      <c r="BB66">
        <v>1</v>
      </c>
      <c r="BC66">
        <v>0.125</v>
      </c>
      <c r="BE66">
        <v>95</v>
      </c>
      <c r="BF66" t="s">
        <v>1045</v>
      </c>
      <c r="BG66" t="s">
        <v>1046</v>
      </c>
      <c r="BH66" t="s">
        <v>1123</v>
      </c>
      <c r="BI66">
        <v>10</v>
      </c>
      <c r="BJ66">
        <v>1.3698630136986301E-2</v>
      </c>
    </row>
    <row r="67" spans="1:62" x14ac:dyDescent="0.2">
      <c r="A67">
        <v>75</v>
      </c>
      <c r="B67" t="s">
        <v>1017</v>
      </c>
      <c r="C67" t="s">
        <v>1017</v>
      </c>
      <c r="D67" t="s">
        <v>921</v>
      </c>
      <c r="E67">
        <v>11</v>
      </c>
      <c r="F67">
        <v>0.29729729729729698</v>
      </c>
      <c r="H67">
        <v>66</v>
      </c>
      <c r="I67" t="s">
        <v>1005</v>
      </c>
      <c r="J67" t="s">
        <v>1006</v>
      </c>
      <c r="K67" t="s">
        <v>1089</v>
      </c>
      <c r="L67">
        <v>583</v>
      </c>
      <c r="M67">
        <v>0.12847069193477301</v>
      </c>
      <c r="O67">
        <v>73</v>
      </c>
      <c r="P67" t="s">
        <v>1013</v>
      </c>
      <c r="Q67" t="s">
        <v>1014</v>
      </c>
      <c r="R67" t="s">
        <v>1113</v>
      </c>
      <c r="S67">
        <v>2039</v>
      </c>
      <c r="T67">
        <v>0.15897395914548601</v>
      </c>
      <c r="AJ67">
        <v>73</v>
      </c>
      <c r="AK67" t="s">
        <v>1013</v>
      </c>
      <c r="AL67" t="s">
        <v>1014</v>
      </c>
      <c r="AM67" t="s">
        <v>1116</v>
      </c>
      <c r="AN67">
        <v>942</v>
      </c>
      <c r="AO67">
        <v>7.3444565725869299E-2</v>
      </c>
      <c r="AQ67">
        <v>77</v>
      </c>
      <c r="AR67" t="s">
        <v>1018</v>
      </c>
      <c r="AS67" t="s">
        <v>1019</v>
      </c>
      <c r="AT67" t="s">
        <v>1117</v>
      </c>
      <c r="AU67">
        <v>35</v>
      </c>
      <c r="AV67">
        <v>4.2787286063569699E-2</v>
      </c>
      <c r="AX67">
        <v>70</v>
      </c>
      <c r="AY67" t="s">
        <v>1010</v>
      </c>
      <c r="AZ67" t="s">
        <v>1010</v>
      </c>
      <c r="BA67" t="s">
        <v>1120</v>
      </c>
      <c r="BB67">
        <v>37914</v>
      </c>
      <c r="BC67">
        <v>0.74384932313125396</v>
      </c>
      <c r="BE67">
        <v>96</v>
      </c>
      <c r="BF67" t="s">
        <v>1047</v>
      </c>
      <c r="BG67" t="s">
        <v>1048</v>
      </c>
      <c r="BH67" t="s">
        <v>1123</v>
      </c>
      <c r="BI67">
        <v>16</v>
      </c>
      <c r="BJ67">
        <v>2.8368794326241099E-2</v>
      </c>
    </row>
    <row r="68" spans="1:62" x14ac:dyDescent="0.2">
      <c r="A68">
        <v>77</v>
      </c>
      <c r="B68" t="s">
        <v>1018</v>
      </c>
      <c r="C68" t="s">
        <v>1019</v>
      </c>
      <c r="D68" t="s">
        <v>921</v>
      </c>
      <c r="E68">
        <v>166</v>
      </c>
      <c r="F68">
        <v>0.20293398533007301</v>
      </c>
      <c r="H68">
        <v>67</v>
      </c>
      <c r="I68" t="s">
        <v>1007</v>
      </c>
      <c r="J68" t="s">
        <v>1007</v>
      </c>
      <c r="K68" t="s">
        <v>1089</v>
      </c>
      <c r="L68">
        <v>13715</v>
      </c>
      <c r="M68">
        <v>0.19201153609228899</v>
      </c>
      <c r="O68">
        <v>74</v>
      </c>
      <c r="P68" t="s">
        <v>1015</v>
      </c>
      <c r="Q68" t="s">
        <v>1016</v>
      </c>
      <c r="R68" t="s">
        <v>1113</v>
      </c>
      <c r="S68">
        <v>24</v>
      </c>
      <c r="T68">
        <v>3.18302387267905E-2</v>
      </c>
      <c r="AJ68">
        <v>74</v>
      </c>
      <c r="AK68" t="s">
        <v>1015</v>
      </c>
      <c r="AL68" t="s">
        <v>1016</v>
      </c>
      <c r="AM68" t="s">
        <v>1116</v>
      </c>
      <c r="AN68">
        <v>43</v>
      </c>
      <c r="AO68">
        <v>5.7029177718832903E-2</v>
      </c>
      <c r="AQ68">
        <v>78</v>
      </c>
      <c r="AR68" t="s">
        <v>1020</v>
      </c>
      <c r="AS68" t="s">
        <v>1021</v>
      </c>
      <c r="AT68" t="s">
        <v>1117</v>
      </c>
      <c r="AU68">
        <v>484</v>
      </c>
      <c r="AV68">
        <v>0.13109425785482101</v>
      </c>
      <c r="AX68">
        <v>72</v>
      </c>
      <c r="AY68" t="s">
        <v>1104</v>
      </c>
      <c r="AZ68" t="s">
        <v>1105</v>
      </c>
      <c r="BA68" t="s">
        <v>1120</v>
      </c>
      <c r="BB68">
        <v>193</v>
      </c>
      <c r="BC68">
        <v>0.85022026431718101</v>
      </c>
      <c r="BE68">
        <v>97</v>
      </c>
      <c r="BF68" t="s">
        <v>1049</v>
      </c>
      <c r="BG68" t="s">
        <v>1050</v>
      </c>
      <c r="BH68" t="s">
        <v>1123</v>
      </c>
      <c r="BI68">
        <v>6405</v>
      </c>
      <c r="BJ68">
        <v>7.4271202949975607E-2</v>
      </c>
    </row>
    <row r="69" spans="1:62" x14ac:dyDescent="0.2">
      <c r="A69">
        <v>78</v>
      </c>
      <c r="B69" t="s">
        <v>1020</v>
      </c>
      <c r="C69" t="s">
        <v>1021</v>
      </c>
      <c r="D69" t="s">
        <v>921</v>
      </c>
      <c r="E69">
        <v>1031</v>
      </c>
      <c r="F69">
        <v>0.27925243770314201</v>
      </c>
      <c r="H69">
        <v>68</v>
      </c>
      <c r="I69" t="s">
        <v>1008</v>
      </c>
      <c r="J69" t="s">
        <v>1009</v>
      </c>
      <c r="K69" t="s">
        <v>1089</v>
      </c>
      <c r="L69">
        <v>53</v>
      </c>
      <c r="M69">
        <v>0.47747747747747699</v>
      </c>
      <c r="O69">
        <v>75</v>
      </c>
      <c r="P69" t="s">
        <v>1017</v>
      </c>
      <c r="Q69" t="s">
        <v>1017</v>
      </c>
      <c r="R69" t="s">
        <v>1113</v>
      </c>
      <c r="S69">
        <v>1</v>
      </c>
      <c r="T69">
        <v>2.7027027027027001E-2</v>
      </c>
      <c r="AJ69">
        <v>75</v>
      </c>
      <c r="AK69" t="s">
        <v>1017</v>
      </c>
      <c r="AL69" t="s">
        <v>1017</v>
      </c>
      <c r="AM69" t="s">
        <v>1116</v>
      </c>
      <c r="AN69">
        <v>9</v>
      </c>
      <c r="AO69">
        <v>0.24324324324324301</v>
      </c>
      <c r="AQ69">
        <v>79</v>
      </c>
      <c r="AR69" t="s">
        <v>1022</v>
      </c>
      <c r="AS69" t="s">
        <v>1023</v>
      </c>
      <c r="AT69" t="s">
        <v>1117</v>
      </c>
      <c r="AU69">
        <v>63</v>
      </c>
      <c r="AV69">
        <v>5.9490084985835703E-2</v>
      </c>
      <c r="AX69">
        <v>73</v>
      </c>
      <c r="AY69" t="s">
        <v>1013</v>
      </c>
      <c r="AZ69" t="s">
        <v>1014</v>
      </c>
      <c r="BA69" t="s">
        <v>1120</v>
      </c>
      <c r="BB69">
        <v>1134</v>
      </c>
      <c r="BC69">
        <v>8.8414158740059298E-2</v>
      </c>
      <c r="BE69">
        <v>98</v>
      </c>
      <c r="BF69" t="s">
        <v>1051</v>
      </c>
      <c r="BG69" t="s">
        <v>1051</v>
      </c>
      <c r="BH69" t="s">
        <v>1123</v>
      </c>
      <c r="BI69">
        <v>12196</v>
      </c>
      <c r="BJ69">
        <v>0.108952197178821</v>
      </c>
    </row>
    <row r="70" spans="1:62" x14ac:dyDescent="0.2">
      <c r="A70">
        <v>79</v>
      </c>
      <c r="B70" t="s">
        <v>1022</v>
      </c>
      <c r="C70" t="s">
        <v>1023</v>
      </c>
      <c r="D70" t="s">
        <v>921</v>
      </c>
      <c r="E70">
        <v>240</v>
      </c>
      <c r="F70">
        <v>0.22662889518413601</v>
      </c>
      <c r="H70">
        <v>69</v>
      </c>
      <c r="I70" t="s">
        <v>1103</v>
      </c>
      <c r="J70" t="s">
        <v>1103</v>
      </c>
      <c r="K70" t="s">
        <v>1089</v>
      </c>
      <c r="L70">
        <v>6</v>
      </c>
      <c r="M70">
        <v>0.75</v>
      </c>
      <c r="O70">
        <v>76</v>
      </c>
      <c r="P70" t="s">
        <v>1106</v>
      </c>
      <c r="Q70" t="s">
        <v>1107</v>
      </c>
      <c r="R70" t="s">
        <v>1113</v>
      </c>
      <c r="S70">
        <v>115</v>
      </c>
      <c r="T70">
        <v>0.25900900900900897</v>
      </c>
      <c r="AJ70">
        <v>77</v>
      </c>
      <c r="AK70" t="s">
        <v>1018</v>
      </c>
      <c r="AL70" t="s">
        <v>1019</v>
      </c>
      <c r="AM70" t="s">
        <v>1116</v>
      </c>
      <c r="AN70">
        <v>35</v>
      </c>
      <c r="AO70">
        <v>4.2787286063569699E-2</v>
      </c>
      <c r="AQ70">
        <v>81</v>
      </c>
      <c r="AR70" t="s">
        <v>1118</v>
      </c>
      <c r="AS70" t="s">
        <v>1119</v>
      </c>
      <c r="AT70" t="s">
        <v>1117</v>
      </c>
      <c r="AU70">
        <v>1</v>
      </c>
      <c r="AV70">
        <v>1</v>
      </c>
      <c r="AX70">
        <v>74</v>
      </c>
      <c r="AY70" t="s">
        <v>1015</v>
      </c>
      <c r="AZ70" t="s">
        <v>1016</v>
      </c>
      <c r="BA70" t="s">
        <v>1120</v>
      </c>
      <c r="BB70">
        <v>300</v>
      </c>
      <c r="BC70">
        <v>0.39787798408488101</v>
      </c>
      <c r="BE70">
        <v>99</v>
      </c>
      <c r="BF70" t="s">
        <v>1052</v>
      </c>
      <c r="BG70" t="s">
        <v>1053</v>
      </c>
      <c r="BH70" t="s">
        <v>1123</v>
      </c>
      <c r="BI70">
        <v>5</v>
      </c>
      <c r="BJ70">
        <v>5.4171180931744303E-3</v>
      </c>
    </row>
    <row r="71" spans="1:62" x14ac:dyDescent="0.2">
      <c r="A71">
        <v>82</v>
      </c>
      <c r="B71" t="s">
        <v>1024</v>
      </c>
      <c r="C71" t="s">
        <v>1024</v>
      </c>
      <c r="D71" t="s">
        <v>921</v>
      </c>
      <c r="E71">
        <v>2821</v>
      </c>
      <c r="F71">
        <v>0.622737306843267</v>
      </c>
      <c r="H71">
        <v>70</v>
      </c>
      <c r="I71" t="s">
        <v>1010</v>
      </c>
      <c r="J71" t="s">
        <v>1010</v>
      </c>
      <c r="K71" t="s">
        <v>1089</v>
      </c>
      <c r="L71">
        <v>3360</v>
      </c>
      <c r="M71">
        <v>6.5921130076515594E-2</v>
      </c>
      <c r="O71">
        <v>77</v>
      </c>
      <c r="P71" t="s">
        <v>1018</v>
      </c>
      <c r="Q71" t="s">
        <v>1019</v>
      </c>
      <c r="R71" t="s">
        <v>1113</v>
      </c>
      <c r="S71">
        <v>144</v>
      </c>
      <c r="T71">
        <v>0.17603911980440101</v>
      </c>
      <c r="AJ71">
        <v>78</v>
      </c>
      <c r="AK71" t="s">
        <v>1020</v>
      </c>
      <c r="AL71" t="s">
        <v>1021</v>
      </c>
      <c r="AM71" t="s">
        <v>1116</v>
      </c>
      <c r="AN71">
        <v>88</v>
      </c>
      <c r="AO71">
        <v>2.3835319609967501E-2</v>
      </c>
      <c r="AQ71">
        <v>82</v>
      </c>
      <c r="AR71" t="s">
        <v>1024</v>
      </c>
      <c r="AS71" t="s">
        <v>1024</v>
      </c>
      <c r="AT71" t="s">
        <v>1117</v>
      </c>
      <c r="AU71">
        <v>126</v>
      </c>
      <c r="AV71">
        <v>2.7814569536423799E-2</v>
      </c>
      <c r="AX71">
        <v>75</v>
      </c>
      <c r="AY71" t="s">
        <v>1017</v>
      </c>
      <c r="AZ71" t="s">
        <v>1017</v>
      </c>
      <c r="BA71" t="s">
        <v>1120</v>
      </c>
      <c r="BB71">
        <v>5</v>
      </c>
      <c r="BC71">
        <v>0.135135135135135</v>
      </c>
      <c r="BE71">
        <v>100</v>
      </c>
      <c r="BF71" t="s">
        <v>1054</v>
      </c>
      <c r="BG71" t="s">
        <v>1055</v>
      </c>
      <c r="BH71" t="s">
        <v>1123</v>
      </c>
      <c r="BI71">
        <v>7</v>
      </c>
      <c r="BJ71">
        <v>8.0645161290322596E-3</v>
      </c>
    </row>
    <row r="72" spans="1:62" x14ac:dyDescent="0.2">
      <c r="A72">
        <v>83</v>
      </c>
      <c r="B72" t="s">
        <v>1025</v>
      </c>
      <c r="C72" t="s">
        <v>1025</v>
      </c>
      <c r="D72" t="s">
        <v>921</v>
      </c>
      <c r="E72">
        <v>9723</v>
      </c>
      <c r="F72">
        <v>0.61803966437833702</v>
      </c>
      <c r="H72">
        <v>71</v>
      </c>
      <c r="I72" t="s">
        <v>1011</v>
      </c>
      <c r="J72" t="s">
        <v>1012</v>
      </c>
      <c r="K72" t="s">
        <v>1089</v>
      </c>
      <c r="L72">
        <v>4</v>
      </c>
      <c r="M72">
        <v>0.13793103448275901</v>
      </c>
      <c r="O72">
        <v>78</v>
      </c>
      <c r="P72" t="s">
        <v>1020</v>
      </c>
      <c r="Q72" t="s">
        <v>1021</v>
      </c>
      <c r="R72" t="s">
        <v>1113</v>
      </c>
      <c r="S72">
        <v>52</v>
      </c>
      <c r="T72">
        <v>1.4084507042253501E-2</v>
      </c>
      <c r="AJ72">
        <v>79</v>
      </c>
      <c r="AK72" t="s">
        <v>1022</v>
      </c>
      <c r="AL72" t="s">
        <v>1023</v>
      </c>
      <c r="AM72" t="s">
        <v>1116</v>
      </c>
      <c r="AN72">
        <v>21</v>
      </c>
      <c r="AO72">
        <v>1.9830028328611901E-2</v>
      </c>
      <c r="AQ72">
        <v>83</v>
      </c>
      <c r="AR72" t="s">
        <v>1025</v>
      </c>
      <c r="AS72" t="s">
        <v>1025</v>
      </c>
      <c r="AT72" t="s">
        <v>1117</v>
      </c>
      <c r="AU72">
        <v>1030</v>
      </c>
      <c r="AV72">
        <v>6.5471650139842394E-2</v>
      </c>
      <c r="AX72">
        <v>76</v>
      </c>
      <c r="AY72" t="s">
        <v>1106</v>
      </c>
      <c r="AZ72" t="s">
        <v>1107</v>
      </c>
      <c r="BA72" t="s">
        <v>1120</v>
      </c>
      <c r="BB72">
        <v>23</v>
      </c>
      <c r="BC72">
        <v>5.18018018018018E-2</v>
      </c>
      <c r="BE72">
        <v>101</v>
      </c>
      <c r="BF72" t="s">
        <v>1056</v>
      </c>
      <c r="BG72" t="s">
        <v>1057</v>
      </c>
      <c r="BH72" t="s">
        <v>1123</v>
      </c>
      <c r="BI72">
        <v>5015</v>
      </c>
      <c r="BJ72">
        <v>0.176603162305877</v>
      </c>
    </row>
    <row r="73" spans="1:62" x14ac:dyDescent="0.2">
      <c r="A73">
        <v>84</v>
      </c>
      <c r="B73" t="s">
        <v>1026</v>
      </c>
      <c r="C73" t="s">
        <v>1027</v>
      </c>
      <c r="D73" t="s">
        <v>921</v>
      </c>
      <c r="E73">
        <v>6</v>
      </c>
      <c r="F73">
        <v>1.60427807486631E-2</v>
      </c>
      <c r="H73">
        <v>72</v>
      </c>
      <c r="I73" t="s">
        <v>1104</v>
      </c>
      <c r="J73" t="s">
        <v>1105</v>
      </c>
      <c r="K73" t="s">
        <v>1089</v>
      </c>
      <c r="L73">
        <v>12</v>
      </c>
      <c r="M73">
        <v>5.2863436123347998E-2</v>
      </c>
      <c r="O73">
        <v>79</v>
      </c>
      <c r="P73" t="s">
        <v>1022</v>
      </c>
      <c r="Q73" t="s">
        <v>1023</v>
      </c>
      <c r="R73" t="s">
        <v>1113</v>
      </c>
      <c r="S73">
        <v>53</v>
      </c>
      <c r="T73">
        <v>5.0047214353163401E-2</v>
      </c>
      <c r="AJ73">
        <v>80</v>
      </c>
      <c r="AK73" t="s">
        <v>1108</v>
      </c>
      <c r="AL73" t="s">
        <v>1109</v>
      </c>
      <c r="AM73" t="s">
        <v>1116</v>
      </c>
      <c r="AN73">
        <v>29</v>
      </c>
      <c r="AO73">
        <v>0.59183673469387799</v>
      </c>
      <c r="AQ73">
        <v>84</v>
      </c>
      <c r="AR73" t="s">
        <v>1026</v>
      </c>
      <c r="AS73" t="s">
        <v>1027</v>
      </c>
      <c r="AT73" t="s">
        <v>1117</v>
      </c>
      <c r="AU73">
        <v>48</v>
      </c>
      <c r="AV73">
        <v>0.12834224598930499</v>
      </c>
      <c r="AX73">
        <v>77</v>
      </c>
      <c r="AY73" t="s">
        <v>1018</v>
      </c>
      <c r="AZ73" t="s">
        <v>1019</v>
      </c>
      <c r="BA73" t="s">
        <v>1120</v>
      </c>
      <c r="BB73">
        <v>109</v>
      </c>
      <c r="BC73">
        <v>0.13325183374083099</v>
      </c>
      <c r="BE73">
        <v>102</v>
      </c>
      <c r="BF73" t="s">
        <v>1058</v>
      </c>
      <c r="BG73" t="s">
        <v>1058</v>
      </c>
      <c r="BH73" t="s">
        <v>1123</v>
      </c>
      <c r="BI73">
        <v>30</v>
      </c>
      <c r="BJ73">
        <v>3.2188841201716702E-2</v>
      </c>
    </row>
    <row r="74" spans="1:62" x14ac:dyDescent="0.2">
      <c r="A74">
        <v>85</v>
      </c>
      <c r="B74" t="s">
        <v>1028</v>
      </c>
      <c r="C74" t="s">
        <v>1029</v>
      </c>
      <c r="D74" t="s">
        <v>921</v>
      </c>
      <c r="E74">
        <v>4446</v>
      </c>
      <c r="F74">
        <v>0.55777192322167901</v>
      </c>
      <c r="H74">
        <v>73</v>
      </c>
      <c r="I74" t="s">
        <v>1013</v>
      </c>
      <c r="J74" t="s">
        <v>1014</v>
      </c>
      <c r="K74" t="s">
        <v>1089</v>
      </c>
      <c r="L74">
        <v>1650</v>
      </c>
      <c r="M74">
        <v>0.12864493996569501</v>
      </c>
      <c r="O74">
        <v>80</v>
      </c>
      <c r="P74" t="s">
        <v>1108</v>
      </c>
      <c r="Q74" t="s">
        <v>1109</v>
      </c>
      <c r="R74" t="s">
        <v>1113</v>
      </c>
      <c r="S74">
        <v>1</v>
      </c>
      <c r="T74">
        <v>2.04081632653061E-2</v>
      </c>
      <c r="AJ74">
        <v>82</v>
      </c>
      <c r="AK74" t="s">
        <v>1024</v>
      </c>
      <c r="AL74" t="s">
        <v>1024</v>
      </c>
      <c r="AM74" t="s">
        <v>1116</v>
      </c>
      <c r="AN74">
        <v>231</v>
      </c>
      <c r="AO74">
        <v>5.0993377483443701E-2</v>
      </c>
      <c r="AQ74">
        <v>85</v>
      </c>
      <c r="AR74" t="s">
        <v>1028</v>
      </c>
      <c r="AS74" t="s">
        <v>1029</v>
      </c>
      <c r="AT74" t="s">
        <v>1117</v>
      </c>
      <c r="AU74">
        <v>596</v>
      </c>
      <c r="AV74">
        <v>7.4771045038263706E-2</v>
      </c>
      <c r="AX74">
        <v>78</v>
      </c>
      <c r="AY74" t="s">
        <v>1020</v>
      </c>
      <c r="AZ74" t="s">
        <v>1021</v>
      </c>
      <c r="BA74" t="s">
        <v>1120</v>
      </c>
      <c r="BB74">
        <v>1446</v>
      </c>
      <c r="BC74">
        <v>0.391657638136511</v>
      </c>
      <c r="BE74">
        <v>104</v>
      </c>
      <c r="BF74" t="s">
        <v>1110</v>
      </c>
      <c r="BG74" t="s">
        <v>1110</v>
      </c>
      <c r="BH74" t="s">
        <v>1123</v>
      </c>
      <c r="BI74">
        <v>2</v>
      </c>
      <c r="BJ74">
        <v>5.1282051282051301E-2</v>
      </c>
    </row>
    <row r="75" spans="1:62" x14ac:dyDescent="0.2">
      <c r="A75">
        <v>86</v>
      </c>
      <c r="B75" t="s">
        <v>1030</v>
      </c>
      <c r="C75" t="s">
        <v>1030</v>
      </c>
      <c r="D75" t="s">
        <v>921</v>
      </c>
      <c r="E75">
        <v>1511</v>
      </c>
      <c r="F75">
        <v>0.66359244620114199</v>
      </c>
      <c r="H75">
        <v>74</v>
      </c>
      <c r="I75" t="s">
        <v>1015</v>
      </c>
      <c r="J75" t="s">
        <v>1016</v>
      </c>
      <c r="K75" t="s">
        <v>1089</v>
      </c>
      <c r="L75">
        <v>159</v>
      </c>
      <c r="M75">
        <v>0.210875331564987</v>
      </c>
      <c r="O75">
        <v>82</v>
      </c>
      <c r="P75" t="s">
        <v>1024</v>
      </c>
      <c r="Q75" t="s">
        <v>1024</v>
      </c>
      <c r="R75" t="s">
        <v>1113</v>
      </c>
      <c r="S75">
        <v>75</v>
      </c>
      <c r="T75">
        <v>1.6556291390728499E-2</v>
      </c>
      <c r="AJ75">
        <v>83</v>
      </c>
      <c r="AK75" t="s">
        <v>1025</v>
      </c>
      <c r="AL75" t="s">
        <v>1025</v>
      </c>
      <c r="AM75" t="s">
        <v>1116</v>
      </c>
      <c r="AN75">
        <v>469</v>
      </c>
      <c r="AO75">
        <v>2.9811848461734E-2</v>
      </c>
      <c r="AQ75">
        <v>86</v>
      </c>
      <c r="AR75" t="s">
        <v>1030</v>
      </c>
      <c r="AS75" t="s">
        <v>1030</v>
      </c>
      <c r="AT75" t="s">
        <v>1117</v>
      </c>
      <c r="AU75">
        <v>41</v>
      </c>
      <c r="AV75">
        <v>1.8006148440931E-2</v>
      </c>
      <c r="AX75">
        <v>79</v>
      </c>
      <c r="AY75" t="s">
        <v>1022</v>
      </c>
      <c r="AZ75" t="s">
        <v>1023</v>
      </c>
      <c r="BA75" t="s">
        <v>1120</v>
      </c>
      <c r="BB75">
        <v>437</v>
      </c>
      <c r="BC75">
        <v>0.41265344664778097</v>
      </c>
      <c r="BE75">
        <v>105</v>
      </c>
      <c r="BF75" t="s">
        <v>1060</v>
      </c>
      <c r="BG75" t="s">
        <v>1061</v>
      </c>
      <c r="BH75" t="s">
        <v>1123</v>
      </c>
      <c r="BI75">
        <v>104</v>
      </c>
      <c r="BJ75">
        <v>5.7777777777777803E-2</v>
      </c>
    </row>
    <row r="76" spans="1:62" x14ac:dyDescent="0.2">
      <c r="A76">
        <v>87</v>
      </c>
      <c r="B76" t="s">
        <v>1031</v>
      </c>
      <c r="C76" t="s">
        <v>1032</v>
      </c>
      <c r="D76" t="s">
        <v>921</v>
      </c>
      <c r="E76">
        <v>149</v>
      </c>
      <c r="F76">
        <v>0.20608575380359601</v>
      </c>
      <c r="H76">
        <v>75</v>
      </c>
      <c r="I76" t="s">
        <v>1017</v>
      </c>
      <c r="J76" t="s">
        <v>1017</v>
      </c>
      <c r="K76" t="s">
        <v>1089</v>
      </c>
      <c r="L76">
        <v>11</v>
      </c>
      <c r="M76">
        <v>0.29729729729729698</v>
      </c>
      <c r="O76">
        <v>83</v>
      </c>
      <c r="P76" t="s">
        <v>1025</v>
      </c>
      <c r="Q76" t="s">
        <v>1025</v>
      </c>
      <c r="R76" t="s">
        <v>1113</v>
      </c>
      <c r="S76">
        <v>533</v>
      </c>
      <c r="T76">
        <v>3.3879989829646601E-2</v>
      </c>
      <c r="AJ76">
        <v>84</v>
      </c>
      <c r="AK76" t="s">
        <v>1026</v>
      </c>
      <c r="AL76" t="s">
        <v>1027</v>
      </c>
      <c r="AM76" t="s">
        <v>1116</v>
      </c>
      <c r="AN76">
        <v>87</v>
      </c>
      <c r="AO76">
        <v>0.23262032085561499</v>
      </c>
      <c r="AQ76">
        <v>87</v>
      </c>
      <c r="AR76" t="s">
        <v>1031</v>
      </c>
      <c r="AS76" t="s">
        <v>1032</v>
      </c>
      <c r="AT76" t="s">
        <v>1117</v>
      </c>
      <c r="AU76">
        <v>158</v>
      </c>
      <c r="AV76">
        <v>0.218533886583679</v>
      </c>
      <c r="AX76">
        <v>80</v>
      </c>
      <c r="AY76" t="s">
        <v>1108</v>
      </c>
      <c r="AZ76" t="s">
        <v>1109</v>
      </c>
      <c r="BA76" t="s">
        <v>1120</v>
      </c>
      <c r="BB76">
        <v>5</v>
      </c>
      <c r="BC76">
        <v>0.102040816326531</v>
      </c>
      <c r="BE76">
        <v>106</v>
      </c>
      <c r="BF76" t="s">
        <v>1062</v>
      </c>
      <c r="BG76" t="s">
        <v>1062</v>
      </c>
      <c r="BH76" t="s">
        <v>1123</v>
      </c>
      <c r="BI76">
        <v>14</v>
      </c>
      <c r="BJ76">
        <v>4.2971147943523602E-3</v>
      </c>
    </row>
    <row r="77" spans="1:62" x14ac:dyDescent="0.2">
      <c r="A77">
        <v>88</v>
      </c>
      <c r="B77" t="s">
        <v>1033</v>
      </c>
      <c r="C77" t="s">
        <v>1034</v>
      </c>
      <c r="D77" t="s">
        <v>921</v>
      </c>
      <c r="E77">
        <v>18</v>
      </c>
      <c r="F77">
        <v>1.88087774294671E-2</v>
      </c>
      <c r="H77">
        <v>76</v>
      </c>
      <c r="I77" t="s">
        <v>1106</v>
      </c>
      <c r="J77" t="s">
        <v>1107</v>
      </c>
      <c r="K77" t="s">
        <v>1089</v>
      </c>
      <c r="L77">
        <v>6</v>
      </c>
      <c r="M77">
        <v>1.35135135135135E-2</v>
      </c>
      <c r="O77">
        <v>84</v>
      </c>
      <c r="P77" t="s">
        <v>1026</v>
      </c>
      <c r="Q77" t="s">
        <v>1027</v>
      </c>
      <c r="R77" t="s">
        <v>1113</v>
      </c>
      <c r="S77">
        <v>57</v>
      </c>
      <c r="T77">
        <v>0.15240641711229899</v>
      </c>
      <c r="AJ77">
        <v>85</v>
      </c>
      <c r="AK77" t="s">
        <v>1028</v>
      </c>
      <c r="AL77" t="s">
        <v>1029</v>
      </c>
      <c r="AM77" t="s">
        <v>1116</v>
      </c>
      <c r="AN77">
        <v>744</v>
      </c>
      <c r="AO77">
        <v>9.3338351524275498E-2</v>
      </c>
      <c r="AQ77">
        <v>88</v>
      </c>
      <c r="AR77" t="s">
        <v>1033</v>
      </c>
      <c r="AS77" t="s">
        <v>1034</v>
      </c>
      <c r="AT77" t="s">
        <v>1117</v>
      </c>
      <c r="AU77">
        <v>281</v>
      </c>
      <c r="AV77">
        <v>0.29362591431557</v>
      </c>
      <c r="AX77">
        <v>82</v>
      </c>
      <c r="AY77" t="s">
        <v>1024</v>
      </c>
      <c r="AZ77" t="s">
        <v>1024</v>
      </c>
      <c r="BA77" t="s">
        <v>1120</v>
      </c>
      <c r="BB77">
        <v>403</v>
      </c>
      <c r="BC77">
        <v>8.8962472406181006E-2</v>
      </c>
      <c r="BE77">
        <v>108</v>
      </c>
      <c r="BF77" t="s">
        <v>1064</v>
      </c>
      <c r="BG77" t="s">
        <v>1064</v>
      </c>
      <c r="BH77" t="s">
        <v>1123</v>
      </c>
      <c r="BI77">
        <v>55</v>
      </c>
      <c r="BJ77">
        <v>1.5414798206278E-2</v>
      </c>
    </row>
    <row r="78" spans="1:62" x14ac:dyDescent="0.2">
      <c r="A78">
        <v>89</v>
      </c>
      <c r="B78" t="s">
        <v>1035</v>
      </c>
      <c r="C78" t="s">
        <v>1036</v>
      </c>
      <c r="D78" t="s">
        <v>921</v>
      </c>
      <c r="E78">
        <v>9</v>
      </c>
      <c r="F78">
        <v>0.22500000000000001</v>
      </c>
      <c r="H78">
        <v>77</v>
      </c>
      <c r="I78" t="s">
        <v>1018</v>
      </c>
      <c r="J78" t="s">
        <v>1019</v>
      </c>
      <c r="K78" t="s">
        <v>1089</v>
      </c>
      <c r="L78">
        <v>223</v>
      </c>
      <c r="M78">
        <v>0.27261613691931502</v>
      </c>
      <c r="O78">
        <v>85</v>
      </c>
      <c r="P78" t="s">
        <v>1028</v>
      </c>
      <c r="Q78" t="s">
        <v>1029</v>
      </c>
      <c r="R78" t="s">
        <v>1113</v>
      </c>
      <c r="S78">
        <v>123</v>
      </c>
      <c r="T78">
        <v>1.5430937147158401E-2</v>
      </c>
      <c r="AJ78">
        <v>86</v>
      </c>
      <c r="AK78" t="s">
        <v>1030</v>
      </c>
      <c r="AL78" t="s">
        <v>1030</v>
      </c>
      <c r="AM78" t="s">
        <v>1116</v>
      </c>
      <c r="AN78">
        <v>198</v>
      </c>
      <c r="AO78">
        <v>8.6956521739130405E-2</v>
      </c>
      <c r="AQ78">
        <v>89</v>
      </c>
      <c r="AR78" t="s">
        <v>1035</v>
      </c>
      <c r="AS78" t="s">
        <v>1036</v>
      </c>
      <c r="AT78" t="s">
        <v>1117</v>
      </c>
      <c r="AU78">
        <v>1</v>
      </c>
      <c r="AV78">
        <v>2.5000000000000001E-2</v>
      </c>
      <c r="AX78">
        <v>83</v>
      </c>
      <c r="AY78" t="s">
        <v>1025</v>
      </c>
      <c r="AZ78" t="s">
        <v>1025</v>
      </c>
      <c r="BA78" t="s">
        <v>1120</v>
      </c>
      <c r="BB78">
        <v>2473</v>
      </c>
      <c r="BC78">
        <v>0.15719552504449499</v>
      </c>
      <c r="BE78">
        <v>109</v>
      </c>
      <c r="BF78" t="s">
        <v>1065</v>
      </c>
      <c r="BG78" t="s">
        <v>1066</v>
      </c>
      <c r="BH78" t="s">
        <v>1123</v>
      </c>
      <c r="BI78">
        <v>5</v>
      </c>
      <c r="BJ78">
        <v>4.1666666666666701E-3</v>
      </c>
    </row>
    <row r="79" spans="1:62" x14ac:dyDescent="0.2">
      <c r="A79">
        <v>90</v>
      </c>
      <c r="B79" t="s">
        <v>1037</v>
      </c>
      <c r="C79" t="s">
        <v>1038</v>
      </c>
      <c r="D79" t="s">
        <v>921</v>
      </c>
      <c r="E79">
        <v>21</v>
      </c>
      <c r="F79">
        <v>0.18421052631578899</v>
      </c>
      <c r="H79">
        <v>78</v>
      </c>
      <c r="I79" t="s">
        <v>1020</v>
      </c>
      <c r="J79" t="s">
        <v>1021</v>
      </c>
      <c r="K79" t="s">
        <v>1089</v>
      </c>
      <c r="L79">
        <v>376</v>
      </c>
      <c r="M79">
        <v>0.101841820151679</v>
      </c>
      <c r="O79">
        <v>86</v>
      </c>
      <c r="P79" t="s">
        <v>1030</v>
      </c>
      <c r="Q79" t="s">
        <v>1030</v>
      </c>
      <c r="R79" t="s">
        <v>1113</v>
      </c>
      <c r="S79">
        <v>287</v>
      </c>
      <c r="T79">
        <v>0.12604303908651701</v>
      </c>
      <c r="AJ79">
        <v>87</v>
      </c>
      <c r="AK79" t="s">
        <v>1031</v>
      </c>
      <c r="AL79" t="s">
        <v>1032</v>
      </c>
      <c r="AM79" t="s">
        <v>1116</v>
      </c>
      <c r="AN79">
        <v>76</v>
      </c>
      <c r="AO79">
        <v>0.10511756569847901</v>
      </c>
      <c r="AQ79">
        <v>90</v>
      </c>
      <c r="AR79" t="s">
        <v>1037</v>
      </c>
      <c r="AS79" t="s">
        <v>1038</v>
      </c>
      <c r="AT79" t="s">
        <v>1117</v>
      </c>
      <c r="AU79">
        <v>13</v>
      </c>
      <c r="AV79">
        <v>0.114035087719298</v>
      </c>
      <c r="AX79">
        <v>84</v>
      </c>
      <c r="AY79" t="s">
        <v>1026</v>
      </c>
      <c r="AZ79" t="s">
        <v>1027</v>
      </c>
      <c r="BA79" t="s">
        <v>1120</v>
      </c>
      <c r="BB79">
        <v>40</v>
      </c>
      <c r="BC79">
        <v>0.10695187165775399</v>
      </c>
      <c r="BE79">
        <v>110</v>
      </c>
      <c r="BF79" t="s">
        <v>1067</v>
      </c>
      <c r="BG79" t="s">
        <v>1068</v>
      </c>
      <c r="BH79" t="s">
        <v>1123</v>
      </c>
      <c r="BI79">
        <v>6</v>
      </c>
      <c r="BJ79">
        <v>1.28755364806867E-2</v>
      </c>
    </row>
    <row r="80" spans="1:62" x14ac:dyDescent="0.2">
      <c r="A80">
        <v>91</v>
      </c>
      <c r="B80" t="s">
        <v>1039</v>
      </c>
      <c r="C80" t="s">
        <v>1039</v>
      </c>
      <c r="D80" t="s">
        <v>921</v>
      </c>
      <c r="E80">
        <v>274</v>
      </c>
      <c r="F80">
        <v>0.14731182795698899</v>
      </c>
      <c r="H80">
        <v>79</v>
      </c>
      <c r="I80" t="s">
        <v>1022</v>
      </c>
      <c r="J80" t="s">
        <v>1023</v>
      </c>
      <c r="K80" t="s">
        <v>1089</v>
      </c>
      <c r="L80">
        <v>147</v>
      </c>
      <c r="M80">
        <v>0.13881019830028299</v>
      </c>
      <c r="O80">
        <v>87</v>
      </c>
      <c r="P80" t="s">
        <v>1031</v>
      </c>
      <c r="Q80" t="s">
        <v>1032</v>
      </c>
      <c r="R80" t="s">
        <v>1113</v>
      </c>
      <c r="S80">
        <v>26</v>
      </c>
      <c r="T80">
        <v>3.5961272475795301E-2</v>
      </c>
      <c r="AJ80">
        <v>88</v>
      </c>
      <c r="AK80" t="s">
        <v>1033</v>
      </c>
      <c r="AL80" t="s">
        <v>1034</v>
      </c>
      <c r="AM80" t="s">
        <v>1116</v>
      </c>
      <c r="AN80">
        <v>68</v>
      </c>
      <c r="AO80">
        <v>7.1055381400209006E-2</v>
      </c>
      <c r="AQ80">
        <v>91</v>
      </c>
      <c r="AR80" t="s">
        <v>1039</v>
      </c>
      <c r="AS80" t="s">
        <v>1039</v>
      </c>
      <c r="AT80" t="s">
        <v>1117</v>
      </c>
      <c r="AU80">
        <v>182</v>
      </c>
      <c r="AV80">
        <v>9.7849462365591403E-2</v>
      </c>
      <c r="AX80">
        <v>85</v>
      </c>
      <c r="AY80" t="s">
        <v>1028</v>
      </c>
      <c r="AZ80" t="s">
        <v>1029</v>
      </c>
      <c r="BA80" t="s">
        <v>1120</v>
      </c>
      <c r="BB80">
        <v>815</v>
      </c>
      <c r="BC80">
        <v>0.102245640446619</v>
      </c>
      <c r="BE80">
        <v>112</v>
      </c>
      <c r="BF80" t="s">
        <v>1071</v>
      </c>
      <c r="BG80" t="s">
        <v>1072</v>
      </c>
      <c r="BH80" t="s">
        <v>1123</v>
      </c>
      <c r="BI80">
        <v>87</v>
      </c>
      <c r="BJ80">
        <v>0.40092165898617499</v>
      </c>
    </row>
    <row r="81" spans="1:62" x14ac:dyDescent="0.2">
      <c r="A81">
        <v>92</v>
      </c>
      <c r="B81" t="s">
        <v>1040</v>
      </c>
      <c r="C81" t="s">
        <v>1041</v>
      </c>
      <c r="D81" t="s">
        <v>921</v>
      </c>
      <c r="E81">
        <v>102</v>
      </c>
      <c r="F81">
        <v>0.32587859424920101</v>
      </c>
      <c r="H81">
        <v>80</v>
      </c>
      <c r="I81" t="s">
        <v>1108</v>
      </c>
      <c r="J81" t="s">
        <v>1109</v>
      </c>
      <c r="K81" t="s">
        <v>1089</v>
      </c>
      <c r="L81">
        <v>14</v>
      </c>
      <c r="M81">
        <v>0.28571428571428598</v>
      </c>
      <c r="O81">
        <v>88</v>
      </c>
      <c r="P81" t="s">
        <v>1033</v>
      </c>
      <c r="Q81" t="s">
        <v>1034</v>
      </c>
      <c r="R81" t="s">
        <v>1113</v>
      </c>
      <c r="S81">
        <v>5</v>
      </c>
      <c r="T81">
        <v>5.2246603970741903E-3</v>
      </c>
      <c r="AJ81">
        <v>89</v>
      </c>
      <c r="AK81" t="s">
        <v>1035</v>
      </c>
      <c r="AL81" t="s">
        <v>1036</v>
      </c>
      <c r="AM81" t="s">
        <v>1116</v>
      </c>
      <c r="AN81">
        <v>4</v>
      </c>
      <c r="AO81">
        <v>0.1</v>
      </c>
      <c r="AQ81">
        <v>92</v>
      </c>
      <c r="AR81" t="s">
        <v>1040</v>
      </c>
      <c r="AS81" t="s">
        <v>1041</v>
      </c>
      <c r="AT81" t="s">
        <v>1117</v>
      </c>
      <c r="AU81">
        <v>20</v>
      </c>
      <c r="AV81">
        <v>6.3897763578274799E-2</v>
      </c>
      <c r="AX81">
        <v>86</v>
      </c>
      <c r="AY81" t="s">
        <v>1030</v>
      </c>
      <c r="AZ81" t="s">
        <v>1030</v>
      </c>
      <c r="BA81" t="s">
        <v>1120</v>
      </c>
      <c r="BB81">
        <v>91</v>
      </c>
      <c r="BC81">
        <v>3.9964866051822603E-2</v>
      </c>
      <c r="BE81">
        <v>113</v>
      </c>
      <c r="BF81" t="s">
        <v>1073</v>
      </c>
      <c r="BG81" t="s">
        <v>1073</v>
      </c>
      <c r="BH81" t="s">
        <v>1123</v>
      </c>
      <c r="BI81">
        <v>42</v>
      </c>
      <c r="BJ81">
        <v>1.1824324324324301E-2</v>
      </c>
    </row>
    <row r="82" spans="1:62" x14ac:dyDescent="0.2">
      <c r="A82">
        <v>93</v>
      </c>
      <c r="B82" t="s">
        <v>1042</v>
      </c>
      <c r="C82" t="s">
        <v>1043</v>
      </c>
      <c r="D82" t="s">
        <v>921</v>
      </c>
      <c r="E82">
        <v>4470</v>
      </c>
      <c r="F82">
        <v>0.13385638138587799</v>
      </c>
      <c r="H82">
        <v>82</v>
      </c>
      <c r="I82" t="s">
        <v>1024</v>
      </c>
      <c r="J82" t="s">
        <v>1024</v>
      </c>
      <c r="K82" t="s">
        <v>1089</v>
      </c>
      <c r="L82">
        <v>597</v>
      </c>
      <c r="M82">
        <v>0.13178807947019899</v>
      </c>
      <c r="O82">
        <v>89</v>
      </c>
      <c r="P82" t="s">
        <v>1035</v>
      </c>
      <c r="Q82" t="s">
        <v>1036</v>
      </c>
      <c r="R82" t="s">
        <v>1113</v>
      </c>
      <c r="S82">
        <v>9</v>
      </c>
      <c r="T82">
        <v>0.22500000000000001</v>
      </c>
      <c r="AJ82">
        <v>90</v>
      </c>
      <c r="AK82" t="s">
        <v>1037</v>
      </c>
      <c r="AL82" t="s">
        <v>1038</v>
      </c>
      <c r="AM82" t="s">
        <v>1116</v>
      </c>
      <c r="AN82">
        <v>18</v>
      </c>
      <c r="AO82">
        <v>0.157894736842105</v>
      </c>
      <c r="AQ82">
        <v>93</v>
      </c>
      <c r="AR82" t="s">
        <v>1042</v>
      </c>
      <c r="AS82" t="s">
        <v>1043</v>
      </c>
      <c r="AT82" t="s">
        <v>1117</v>
      </c>
      <c r="AU82">
        <v>3393</v>
      </c>
      <c r="AV82">
        <v>0.101605078756663</v>
      </c>
      <c r="AX82">
        <v>87</v>
      </c>
      <c r="AY82" t="s">
        <v>1031</v>
      </c>
      <c r="AZ82" t="s">
        <v>1032</v>
      </c>
      <c r="BA82" t="s">
        <v>1120</v>
      </c>
      <c r="BB82">
        <v>92</v>
      </c>
      <c r="BC82">
        <v>0.127247579529737</v>
      </c>
      <c r="BE82">
        <v>114</v>
      </c>
      <c r="BF82" t="s">
        <v>1074</v>
      </c>
      <c r="BG82" t="s">
        <v>1074</v>
      </c>
      <c r="BH82" t="s">
        <v>1123</v>
      </c>
      <c r="BI82">
        <v>16</v>
      </c>
      <c r="BJ82">
        <v>1.59045725646123E-2</v>
      </c>
    </row>
    <row r="83" spans="1:62" x14ac:dyDescent="0.2">
      <c r="A83">
        <v>94</v>
      </c>
      <c r="B83" t="s">
        <v>1044</v>
      </c>
      <c r="C83" t="s">
        <v>1044</v>
      </c>
      <c r="D83" t="s">
        <v>921</v>
      </c>
      <c r="E83">
        <v>938</v>
      </c>
      <c r="F83">
        <v>0.17788735065427599</v>
      </c>
      <c r="H83">
        <v>83</v>
      </c>
      <c r="I83" t="s">
        <v>1025</v>
      </c>
      <c r="J83" t="s">
        <v>1025</v>
      </c>
      <c r="K83" t="s">
        <v>1089</v>
      </c>
      <c r="L83">
        <v>1250</v>
      </c>
      <c r="M83">
        <v>7.9455886092041697E-2</v>
      </c>
      <c r="O83">
        <v>90</v>
      </c>
      <c r="P83" t="s">
        <v>1037</v>
      </c>
      <c r="Q83" t="s">
        <v>1038</v>
      </c>
      <c r="R83" t="s">
        <v>1113</v>
      </c>
      <c r="S83">
        <v>6</v>
      </c>
      <c r="T83">
        <v>5.2631578947368397E-2</v>
      </c>
      <c r="AJ83">
        <v>91</v>
      </c>
      <c r="AK83" t="s">
        <v>1039</v>
      </c>
      <c r="AL83" t="s">
        <v>1039</v>
      </c>
      <c r="AM83" t="s">
        <v>1116</v>
      </c>
      <c r="AN83">
        <v>118</v>
      </c>
      <c r="AO83">
        <v>6.3440860215053796E-2</v>
      </c>
      <c r="AQ83">
        <v>94</v>
      </c>
      <c r="AR83" t="s">
        <v>1044</v>
      </c>
      <c r="AS83" t="s">
        <v>1044</v>
      </c>
      <c r="AT83" t="s">
        <v>1117</v>
      </c>
      <c r="AU83">
        <v>584</v>
      </c>
      <c r="AV83">
        <v>0.110752892091788</v>
      </c>
      <c r="AX83">
        <v>88</v>
      </c>
      <c r="AY83" t="s">
        <v>1033</v>
      </c>
      <c r="AZ83" t="s">
        <v>1034</v>
      </c>
      <c r="BA83" t="s">
        <v>1120</v>
      </c>
      <c r="BB83">
        <v>275</v>
      </c>
      <c r="BC83">
        <v>0.28735632183908</v>
      </c>
      <c r="BE83">
        <v>116</v>
      </c>
      <c r="BF83" t="s">
        <v>1076</v>
      </c>
      <c r="BG83" t="s">
        <v>1076</v>
      </c>
      <c r="BH83" t="s">
        <v>1123</v>
      </c>
      <c r="BI83">
        <v>5</v>
      </c>
      <c r="BJ83">
        <v>6.6755674232309697E-3</v>
      </c>
    </row>
    <row r="84" spans="1:62" x14ac:dyDescent="0.2">
      <c r="A84">
        <v>95</v>
      </c>
      <c r="B84" t="s">
        <v>1045</v>
      </c>
      <c r="C84" t="s">
        <v>1046</v>
      </c>
      <c r="D84" t="s">
        <v>921</v>
      </c>
      <c r="E84">
        <v>614</v>
      </c>
      <c r="F84">
        <v>0.841095890410959</v>
      </c>
      <c r="H84">
        <v>84</v>
      </c>
      <c r="I84" t="s">
        <v>1026</v>
      </c>
      <c r="J84" t="s">
        <v>1027</v>
      </c>
      <c r="K84" t="s">
        <v>1089</v>
      </c>
      <c r="L84">
        <v>116</v>
      </c>
      <c r="M84">
        <v>0.31016042780748698</v>
      </c>
      <c r="O84">
        <v>91</v>
      </c>
      <c r="P84" t="s">
        <v>1039</v>
      </c>
      <c r="Q84" t="s">
        <v>1039</v>
      </c>
      <c r="R84" t="s">
        <v>1113</v>
      </c>
      <c r="S84">
        <v>79</v>
      </c>
      <c r="T84">
        <v>4.2473118279569899E-2</v>
      </c>
      <c r="AJ84">
        <v>92</v>
      </c>
      <c r="AK84" t="s">
        <v>1040</v>
      </c>
      <c r="AL84" t="s">
        <v>1041</v>
      </c>
      <c r="AM84" t="s">
        <v>1116</v>
      </c>
      <c r="AN84">
        <v>11</v>
      </c>
      <c r="AO84">
        <v>3.5143769968051103E-2</v>
      </c>
      <c r="AQ84">
        <v>95</v>
      </c>
      <c r="AR84" t="s">
        <v>1045</v>
      </c>
      <c r="AS84" t="s">
        <v>1046</v>
      </c>
      <c r="AT84" t="s">
        <v>1117</v>
      </c>
      <c r="AU84">
        <v>2</v>
      </c>
      <c r="AV84">
        <v>2.7397260273972599E-3</v>
      </c>
      <c r="AX84">
        <v>89</v>
      </c>
      <c r="AY84" t="s">
        <v>1035</v>
      </c>
      <c r="AZ84" t="s">
        <v>1036</v>
      </c>
      <c r="BA84" t="s">
        <v>1120</v>
      </c>
      <c r="BB84">
        <v>3</v>
      </c>
      <c r="BC84">
        <v>7.4999999999999997E-2</v>
      </c>
      <c r="BE84">
        <v>118</v>
      </c>
      <c r="BF84" t="s">
        <v>1079</v>
      </c>
      <c r="BG84" t="s">
        <v>1080</v>
      </c>
      <c r="BH84" t="s">
        <v>1123</v>
      </c>
      <c r="BI84">
        <v>11</v>
      </c>
      <c r="BJ84">
        <v>1.5759312320916902E-2</v>
      </c>
    </row>
    <row r="85" spans="1:62" x14ac:dyDescent="0.2">
      <c r="A85">
        <v>96</v>
      </c>
      <c r="B85" t="s">
        <v>1047</v>
      </c>
      <c r="C85" t="s">
        <v>1048</v>
      </c>
      <c r="D85" t="s">
        <v>921</v>
      </c>
      <c r="E85">
        <v>218</v>
      </c>
      <c r="F85">
        <v>0.38652482269503502</v>
      </c>
      <c r="H85">
        <v>85</v>
      </c>
      <c r="I85" t="s">
        <v>1028</v>
      </c>
      <c r="J85" t="s">
        <v>1029</v>
      </c>
      <c r="K85" t="s">
        <v>1089</v>
      </c>
      <c r="L85">
        <v>700</v>
      </c>
      <c r="M85">
        <v>8.7818341487893595E-2</v>
      </c>
      <c r="O85">
        <v>92</v>
      </c>
      <c r="P85" t="s">
        <v>1040</v>
      </c>
      <c r="Q85" t="s">
        <v>1041</v>
      </c>
      <c r="R85" t="s">
        <v>1113</v>
      </c>
      <c r="S85">
        <v>16</v>
      </c>
      <c r="T85">
        <v>5.1118210862619799E-2</v>
      </c>
      <c r="AJ85">
        <v>93</v>
      </c>
      <c r="AK85" t="s">
        <v>1042</v>
      </c>
      <c r="AL85" t="s">
        <v>1043</v>
      </c>
      <c r="AM85" t="s">
        <v>1116</v>
      </c>
      <c r="AN85">
        <v>2745</v>
      </c>
      <c r="AO85">
        <v>8.2200395280589297E-2</v>
      </c>
      <c r="AQ85">
        <v>96</v>
      </c>
      <c r="AR85" t="s">
        <v>1047</v>
      </c>
      <c r="AS85" t="s">
        <v>1048</v>
      </c>
      <c r="AT85" t="s">
        <v>1117</v>
      </c>
      <c r="AU85">
        <v>150</v>
      </c>
      <c r="AV85">
        <v>0.26595744680851102</v>
      </c>
      <c r="AX85">
        <v>90</v>
      </c>
      <c r="AY85" t="s">
        <v>1037</v>
      </c>
      <c r="AZ85" t="s">
        <v>1038</v>
      </c>
      <c r="BA85" t="s">
        <v>1120</v>
      </c>
      <c r="BB85">
        <v>9</v>
      </c>
      <c r="BC85">
        <v>7.8947368421052599E-2</v>
      </c>
      <c r="BE85">
        <v>119</v>
      </c>
      <c r="BF85" t="s">
        <v>1081</v>
      </c>
      <c r="BG85" t="s">
        <v>1082</v>
      </c>
      <c r="BH85" t="s">
        <v>1123</v>
      </c>
      <c r="BI85">
        <v>22</v>
      </c>
      <c r="BJ85">
        <v>8.2768999247554605E-3</v>
      </c>
    </row>
    <row r="86" spans="1:62" x14ac:dyDescent="0.2">
      <c r="A86">
        <v>97</v>
      </c>
      <c r="B86" t="s">
        <v>1049</v>
      </c>
      <c r="C86" t="s">
        <v>1050</v>
      </c>
      <c r="D86" t="s">
        <v>921</v>
      </c>
      <c r="E86">
        <v>1087</v>
      </c>
      <c r="F86">
        <v>1.26046522414713E-2</v>
      </c>
      <c r="H86">
        <v>86</v>
      </c>
      <c r="I86" t="s">
        <v>1030</v>
      </c>
      <c r="J86" t="s">
        <v>1030</v>
      </c>
      <c r="K86" t="s">
        <v>1089</v>
      </c>
      <c r="L86">
        <v>144</v>
      </c>
      <c r="M86">
        <v>6.3241106719367599E-2</v>
      </c>
      <c r="O86">
        <v>93</v>
      </c>
      <c r="P86" t="s">
        <v>1042</v>
      </c>
      <c r="Q86" t="s">
        <v>1043</v>
      </c>
      <c r="R86" t="s">
        <v>1113</v>
      </c>
      <c r="S86">
        <v>3627</v>
      </c>
      <c r="T86">
        <v>0.108612325567467</v>
      </c>
      <c r="AJ86">
        <v>94</v>
      </c>
      <c r="AK86" t="s">
        <v>1044</v>
      </c>
      <c r="AL86" t="s">
        <v>1044</v>
      </c>
      <c r="AM86" t="s">
        <v>1116</v>
      </c>
      <c r="AN86">
        <v>790</v>
      </c>
      <c r="AO86">
        <v>0.14981983690498801</v>
      </c>
      <c r="AQ86">
        <v>97</v>
      </c>
      <c r="AR86" t="s">
        <v>1049</v>
      </c>
      <c r="AS86" t="s">
        <v>1050</v>
      </c>
      <c r="AT86" t="s">
        <v>1117</v>
      </c>
      <c r="AU86">
        <v>7159</v>
      </c>
      <c r="AV86">
        <v>8.3014448387022002E-2</v>
      </c>
      <c r="AX86">
        <v>91</v>
      </c>
      <c r="AY86" t="s">
        <v>1039</v>
      </c>
      <c r="AZ86" t="s">
        <v>1039</v>
      </c>
      <c r="BA86" t="s">
        <v>1120</v>
      </c>
      <c r="BB86">
        <v>694</v>
      </c>
      <c r="BC86">
        <v>0.37311827956989202</v>
      </c>
      <c r="BE86">
        <v>120</v>
      </c>
      <c r="BF86" t="s">
        <v>1083</v>
      </c>
      <c r="BG86" t="s">
        <v>1083</v>
      </c>
      <c r="BH86" t="s">
        <v>1123</v>
      </c>
      <c r="BI86">
        <v>9290</v>
      </c>
      <c r="BJ86">
        <v>2.31744218243683E-2</v>
      </c>
    </row>
    <row r="87" spans="1:62" x14ac:dyDescent="0.2">
      <c r="A87">
        <v>98</v>
      </c>
      <c r="B87" t="s">
        <v>1051</v>
      </c>
      <c r="C87" t="s">
        <v>1051</v>
      </c>
      <c r="D87" t="s">
        <v>921</v>
      </c>
      <c r="E87">
        <v>336</v>
      </c>
      <c r="F87">
        <v>3.0016348189639002E-3</v>
      </c>
      <c r="H87">
        <v>87</v>
      </c>
      <c r="I87" t="s">
        <v>1031</v>
      </c>
      <c r="J87" t="s">
        <v>1032</v>
      </c>
      <c r="K87" t="s">
        <v>1089</v>
      </c>
      <c r="L87">
        <v>133</v>
      </c>
      <c r="M87">
        <v>0.183955739972337</v>
      </c>
      <c r="O87">
        <v>94</v>
      </c>
      <c r="P87" t="s">
        <v>1044</v>
      </c>
      <c r="Q87" t="s">
        <v>1044</v>
      </c>
      <c r="R87" t="s">
        <v>1113</v>
      </c>
      <c r="S87">
        <v>268</v>
      </c>
      <c r="T87">
        <v>5.0824957329793301E-2</v>
      </c>
      <c r="AJ87">
        <v>95</v>
      </c>
      <c r="AK87" t="s">
        <v>1045</v>
      </c>
      <c r="AL87" t="s">
        <v>1046</v>
      </c>
      <c r="AM87" t="s">
        <v>1116</v>
      </c>
      <c r="AN87">
        <v>68</v>
      </c>
      <c r="AO87">
        <v>9.3150684931506897E-2</v>
      </c>
      <c r="AQ87">
        <v>98</v>
      </c>
      <c r="AR87" t="s">
        <v>1051</v>
      </c>
      <c r="AS87" t="s">
        <v>1051</v>
      </c>
      <c r="AT87" t="s">
        <v>1117</v>
      </c>
      <c r="AU87">
        <v>10587</v>
      </c>
      <c r="AV87">
        <v>9.4578297108246501E-2</v>
      </c>
      <c r="AX87">
        <v>92</v>
      </c>
      <c r="AY87" t="s">
        <v>1040</v>
      </c>
      <c r="AZ87" t="s">
        <v>1041</v>
      </c>
      <c r="BA87" t="s">
        <v>1120</v>
      </c>
      <c r="BB87">
        <v>81</v>
      </c>
      <c r="BC87">
        <v>0.25878594249201298</v>
      </c>
      <c r="BE87">
        <v>121</v>
      </c>
      <c r="BF87" t="s">
        <v>1084</v>
      </c>
      <c r="BG87" t="s">
        <v>1084</v>
      </c>
      <c r="BH87" t="s">
        <v>1123</v>
      </c>
      <c r="BI87">
        <v>515</v>
      </c>
      <c r="BJ87">
        <v>7.1857122924515099E-2</v>
      </c>
    </row>
    <row r="88" spans="1:62" x14ac:dyDescent="0.2">
      <c r="A88">
        <v>99</v>
      </c>
      <c r="B88" t="s">
        <v>1052</v>
      </c>
      <c r="C88" t="s">
        <v>1053</v>
      </c>
      <c r="D88" t="s">
        <v>921</v>
      </c>
      <c r="E88">
        <v>796</v>
      </c>
      <c r="F88">
        <v>0.86240520043336899</v>
      </c>
      <c r="H88">
        <v>88</v>
      </c>
      <c r="I88" t="s">
        <v>1033</v>
      </c>
      <c r="J88" t="s">
        <v>1034</v>
      </c>
      <c r="K88" t="s">
        <v>1089</v>
      </c>
      <c r="L88">
        <v>238</v>
      </c>
      <c r="M88">
        <v>0.24869383490073099</v>
      </c>
      <c r="O88">
        <v>95</v>
      </c>
      <c r="P88" t="s">
        <v>1045</v>
      </c>
      <c r="Q88" t="s">
        <v>1046</v>
      </c>
      <c r="R88" t="s">
        <v>1113</v>
      </c>
      <c r="S88">
        <v>21</v>
      </c>
      <c r="T88">
        <v>2.8767123287671201E-2</v>
      </c>
      <c r="AJ88">
        <v>96</v>
      </c>
      <c r="AK88" t="s">
        <v>1047</v>
      </c>
      <c r="AL88" t="s">
        <v>1048</v>
      </c>
      <c r="AM88" t="s">
        <v>1116</v>
      </c>
      <c r="AN88">
        <v>26</v>
      </c>
      <c r="AO88">
        <v>4.6099290780141799E-2</v>
      </c>
      <c r="AQ88">
        <v>100</v>
      </c>
      <c r="AR88" t="s">
        <v>1054</v>
      </c>
      <c r="AS88" t="s">
        <v>1055</v>
      </c>
      <c r="AT88" t="s">
        <v>1117</v>
      </c>
      <c r="AU88">
        <v>12</v>
      </c>
      <c r="AV88">
        <v>1.3824884792626699E-2</v>
      </c>
      <c r="AX88">
        <v>93</v>
      </c>
      <c r="AY88" t="s">
        <v>1042</v>
      </c>
      <c r="AZ88" t="s">
        <v>1043</v>
      </c>
      <c r="BA88" t="s">
        <v>1120</v>
      </c>
      <c r="BB88">
        <v>10021</v>
      </c>
      <c r="BC88">
        <v>0.30008384739773603</v>
      </c>
      <c r="BE88">
        <v>122</v>
      </c>
      <c r="BF88" t="s">
        <v>1111</v>
      </c>
      <c r="BG88" t="s">
        <v>1112</v>
      </c>
      <c r="BH88" t="s">
        <v>1123</v>
      </c>
      <c r="BI88">
        <v>1</v>
      </c>
      <c r="BJ88">
        <v>2.32558139534884E-2</v>
      </c>
    </row>
    <row r="89" spans="1:62" x14ac:dyDescent="0.2">
      <c r="A89">
        <v>100</v>
      </c>
      <c r="B89" t="s">
        <v>1054</v>
      </c>
      <c r="C89" t="s">
        <v>1055</v>
      </c>
      <c r="D89" t="s">
        <v>921</v>
      </c>
      <c r="E89">
        <v>140</v>
      </c>
      <c r="F89">
        <v>0.16129032258064499</v>
      </c>
      <c r="H89">
        <v>89</v>
      </c>
      <c r="I89" t="s">
        <v>1035</v>
      </c>
      <c r="J89" t="s">
        <v>1036</v>
      </c>
      <c r="K89" t="s">
        <v>1089</v>
      </c>
      <c r="L89">
        <v>14</v>
      </c>
      <c r="M89">
        <v>0.35</v>
      </c>
      <c r="O89">
        <v>97</v>
      </c>
      <c r="P89" t="s">
        <v>1049</v>
      </c>
      <c r="Q89" t="s">
        <v>1050</v>
      </c>
      <c r="R89" t="s">
        <v>1113</v>
      </c>
      <c r="S89">
        <v>8082</v>
      </c>
      <c r="T89">
        <v>9.3717386766854496E-2</v>
      </c>
      <c r="AJ89">
        <v>97</v>
      </c>
      <c r="AK89" t="s">
        <v>1049</v>
      </c>
      <c r="AL89" t="s">
        <v>1050</v>
      </c>
      <c r="AM89" t="s">
        <v>1116</v>
      </c>
      <c r="AN89">
        <v>7300</v>
      </c>
      <c r="AO89">
        <v>8.4649458475382106E-2</v>
      </c>
      <c r="AQ89">
        <v>101</v>
      </c>
      <c r="AR89" t="s">
        <v>1056</v>
      </c>
      <c r="AS89" t="s">
        <v>1057</v>
      </c>
      <c r="AT89" t="s">
        <v>1117</v>
      </c>
      <c r="AU89">
        <v>4203</v>
      </c>
      <c r="AV89">
        <v>0.14800859245695</v>
      </c>
      <c r="AX89">
        <v>94</v>
      </c>
      <c r="AY89" t="s">
        <v>1044</v>
      </c>
      <c r="AZ89" t="s">
        <v>1044</v>
      </c>
      <c r="BA89" t="s">
        <v>1120</v>
      </c>
      <c r="BB89">
        <v>1565</v>
      </c>
      <c r="BC89">
        <v>0.296794993362412</v>
      </c>
      <c r="BE89">
        <v>123</v>
      </c>
      <c r="BF89" t="s">
        <v>1085</v>
      </c>
      <c r="BG89" t="s">
        <v>1086</v>
      </c>
      <c r="BH89" t="s">
        <v>1123</v>
      </c>
      <c r="BI89">
        <v>57</v>
      </c>
      <c r="BJ89">
        <v>2.03862660944206E-2</v>
      </c>
    </row>
    <row r="90" spans="1:62" x14ac:dyDescent="0.2">
      <c r="A90">
        <v>101</v>
      </c>
      <c r="B90" t="s">
        <v>1056</v>
      </c>
      <c r="C90" t="s">
        <v>1057</v>
      </c>
      <c r="D90" t="s">
        <v>921</v>
      </c>
      <c r="E90">
        <v>164</v>
      </c>
      <c r="F90">
        <v>5.7752579497834296E-3</v>
      </c>
      <c r="H90">
        <v>90</v>
      </c>
      <c r="I90" t="s">
        <v>1037</v>
      </c>
      <c r="J90" t="s">
        <v>1038</v>
      </c>
      <c r="K90" t="s">
        <v>1089</v>
      </c>
      <c r="L90">
        <v>47</v>
      </c>
      <c r="M90">
        <v>0.41228070175438603</v>
      </c>
      <c r="O90">
        <v>98</v>
      </c>
      <c r="P90" t="s">
        <v>1051</v>
      </c>
      <c r="Q90" t="s">
        <v>1051</v>
      </c>
      <c r="R90" t="s">
        <v>1113</v>
      </c>
      <c r="S90">
        <v>10751</v>
      </c>
      <c r="T90">
        <v>9.6043380769883599E-2</v>
      </c>
      <c r="AJ90">
        <v>98</v>
      </c>
      <c r="AK90" t="s">
        <v>1051</v>
      </c>
      <c r="AL90" t="s">
        <v>1051</v>
      </c>
      <c r="AM90" t="s">
        <v>1116</v>
      </c>
      <c r="AN90">
        <v>17402</v>
      </c>
      <c r="AO90">
        <v>0.15545966999883901</v>
      </c>
      <c r="AQ90">
        <v>102</v>
      </c>
      <c r="AR90" t="s">
        <v>1058</v>
      </c>
      <c r="AS90" t="s">
        <v>1058</v>
      </c>
      <c r="AT90" t="s">
        <v>1117</v>
      </c>
      <c r="AU90">
        <v>2</v>
      </c>
      <c r="AV90">
        <v>2.1459227467811202E-3</v>
      </c>
      <c r="AX90">
        <v>95</v>
      </c>
      <c r="AY90" t="s">
        <v>1045</v>
      </c>
      <c r="AZ90" t="s">
        <v>1046</v>
      </c>
      <c r="BA90" t="s">
        <v>1120</v>
      </c>
      <c r="BB90">
        <v>2</v>
      </c>
      <c r="BC90">
        <v>2.7397260273972599E-3</v>
      </c>
      <c r="BE90">
        <v>124</v>
      </c>
      <c r="BF90" t="s">
        <v>1087</v>
      </c>
      <c r="BG90" t="s">
        <v>1087</v>
      </c>
      <c r="BH90" t="s">
        <v>1123</v>
      </c>
      <c r="BI90">
        <v>274</v>
      </c>
      <c r="BJ90">
        <v>3.5291087068521403E-2</v>
      </c>
    </row>
    <row r="91" spans="1:62" x14ac:dyDescent="0.2">
      <c r="A91">
        <v>102</v>
      </c>
      <c r="B91" t="s">
        <v>1058</v>
      </c>
      <c r="C91" t="s">
        <v>1058</v>
      </c>
      <c r="D91" t="s">
        <v>921</v>
      </c>
      <c r="E91">
        <v>281</v>
      </c>
      <c r="F91">
        <v>0.30150214592274699</v>
      </c>
      <c r="H91">
        <v>91</v>
      </c>
      <c r="I91" t="s">
        <v>1039</v>
      </c>
      <c r="J91" t="s">
        <v>1039</v>
      </c>
      <c r="K91" t="s">
        <v>1089</v>
      </c>
      <c r="L91">
        <v>501</v>
      </c>
      <c r="M91">
        <v>0.26935483870967702</v>
      </c>
      <c r="O91">
        <v>99</v>
      </c>
      <c r="P91" t="s">
        <v>1052</v>
      </c>
      <c r="Q91" t="s">
        <v>1053</v>
      </c>
      <c r="R91" t="s">
        <v>1113</v>
      </c>
      <c r="S91">
        <v>94</v>
      </c>
      <c r="T91">
        <v>0.101841820151679</v>
      </c>
      <c r="AJ91">
        <v>99</v>
      </c>
      <c r="AK91" t="s">
        <v>1052</v>
      </c>
      <c r="AL91" t="s">
        <v>1053</v>
      </c>
      <c r="AM91" t="s">
        <v>1116</v>
      </c>
      <c r="AN91">
        <v>9</v>
      </c>
      <c r="AO91">
        <v>9.7508125677139793E-3</v>
      </c>
      <c r="AQ91">
        <v>103</v>
      </c>
      <c r="AR91" t="s">
        <v>1059</v>
      </c>
      <c r="AS91" t="s">
        <v>1059</v>
      </c>
      <c r="AT91" t="s">
        <v>1117</v>
      </c>
      <c r="AU91">
        <v>69</v>
      </c>
      <c r="AV91">
        <v>0.16235294117647101</v>
      </c>
      <c r="AX91">
        <v>96</v>
      </c>
      <c r="AY91" t="s">
        <v>1047</v>
      </c>
      <c r="AZ91" t="s">
        <v>1048</v>
      </c>
      <c r="BA91" t="s">
        <v>1120</v>
      </c>
      <c r="BB91">
        <v>15</v>
      </c>
      <c r="BC91">
        <v>2.6595744680851099E-2</v>
      </c>
      <c r="BE91">
        <v>125</v>
      </c>
      <c r="BF91" t="s">
        <v>1088</v>
      </c>
      <c r="BG91" t="s">
        <v>1088</v>
      </c>
      <c r="BH91" t="s">
        <v>1123</v>
      </c>
      <c r="BI91">
        <v>4</v>
      </c>
      <c r="BJ91">
        <v>6.2208398133748099E-3</v>
      </c>
    </row>
    <row r="92" spans="1:62" x14ac:dyDescent="0.2">
      <c r="A92">
        <v>103</v>
      </c>
      <c r="B92" t="s">
        <v>1059</v>
      </c>
      <c r="C92" t="s">
        <v>1059</v>
      </c>
      <c r="D92" t="s">
        <v>921</v>
      </c>
      <c r="E92">
        <v>155</v>
      </c>
      <c r="F92">
        <v>0.36470588235294099</v>
      </c>
      <c r="H92">
        <v>92</v>
      </c>
      <c r="I92" t="s">
        <v>1040</v>
      </c>
      <c r="J92" t="s">
        <v>1041</v>
      </c>
      <c r="K92" t="s">
        <v>1089</v>
      </c>
      <c r="L92">
        <v>29</v>
      </c>
      <c r="M92">
        <v>9.2651757188498399E-2</v>
      </c>
      <c r="O92">
        <v>100</v>
      </c>
      <c r="P92" t="s">
        <v>1054</v>
      </c>
      <c r="Q92" t="s">
        <v>1055</v>
      </c>
      <c r="R92" t="s">
        <v>1113</v>
      </c>
      <c r="S92">
        <v>35</v>
      </c>
      <c r="T92">
        <v>4.0322580645161303E-2</v>
      </c>
      <c r="AJ92">
        <v>100</v>
      </c>
      <c r="AK92" t="s">
        <v>1054</v>
      </c>
      <c r="AL92" t="s">
        <v>1055</v>
      </c>
      <c r="AM92" t="s">
        <v>1116</v>
      </c>
      <c r="AN92">
        <v>157</v>
      </c>
      <c r="AO92">
        <v>0.18087557603686599</v>
      </c>
      <c r="AQ92">
        <v>104</v>
      </c>
      <c r="AR92" t="s">
        <v>1110</v>
      </c>
      <c r="AS92" t="s">
        <v>1110</v>
      </c>
      <c r="AT92" t="s">
        <v>1117</v>
      </c>
      <c r="AU92">
        <v>7</v>
      </c>
      <c r="AV92">
        <v>0.17948717948717899</v>
      </c>
      <c r="AX92">
        <v>97</v>
      </c>
      <c r="AY92" t="s">
        <v>1049</v>
      </c>
      <c r="AZ92" t="s">
        <v>1050</v>
      </c>
      <c r="BA92" t="s">
        <v>1120</v>
      </c>
      <c r="BB92">
        <v>43536</v>
      </c>
      <c r="BC92">
        <v>0.50483545536770302</v>
      </c>
    </row>
    <row r="93" spans="1:62" x14ac:dyDescent="0.2">
      <c r="A93">
        <v>105</v>
      </c>
      <c r="B93" t="s">
        <v>1060</v>
      </c>
      <c r="C93" t="s">
        <v>1061</v>
      </c>
      <c r="D93" t="s">
        <v>921</v>
      </c>
      <c r="E93">
        <v>423</v>
      </c>
      <c r="F93">
        <v>0.23499999999999999</v>
      </c>
      <c r="H93">
        <v>93</v>
      </c>
      <c r="I93" t="s">
        <v>1042</v>
      </c>
      <c r="J93" t="s">
        <v>1043</v>
      </c>
      <c r="K93" t="s">
        <v>1089</v>
      </c>
      <c r="L93">
        <v>7406</v>
      </c>
      <c r="M93">
        <v>0.22177636701203801</v>
      </c>
      <c r="O93">
        <v>101</v>
      </c>
      <c r="P93" t="s">
        <v>1056</v>
      </c>
      <c r="Q93" t="s">
        <v>1057</v>
      </c>
      <c r="R93" t="s">
        <v>1113</v>
      </c>
      <c r="S93">
        <v>2220</v>
      </c>
      <c r="T93">
        <v>7.81772722470684E-2</v>
      </c>
      <c r="AJ93">
        <v>101</v>
      </c>
      <c r="AK93" t="s">
        <v>1056</v>
      </c>
      <c r="AL93" t="s">
        <v>1057</v>
      </c>
      <c r="AM93" t="s">
        <v>1116</v>
      </c>
      <c r="AN93">
        <v>4121</v>
      </c>
      <c r="AO93">
        <v>0.145120963482058</v>
      </c>
      <c r="AQ93">
        <v>105</v>
      </c>
      <c r="AR93" t="s">
        <v>1060</v>
      </c>
      <c r="AS93" t="s">
        <v>1061</v>
      </c>
      <c r="AT93" t="s">
        <v>1117</v>
      </c>
      <c r="AU93">
        <v>21</v>
      </c>
      <c r="AV93">
        <v>1.16666666666667E-2</v>
      </c>
      <c r="AX93">
        <v>98</v>
      </c>
      <c r="AY93" t="s">
        <v>1051</v>
      </c>
      <c r="AZ93" t="s">
        <v>1051</v>
      </c>
      <c r="BA93" t="s">
        <v>1120</v>
      </c>
      <c r="BB93">
        <v>34584</v>
      </c>
      <c r="BC93">
        <v>0.30895398386621298</v>
      </c>
    </row>
    <row r="94" spans="1:62" x14ac:dyDescent="0.2">
      <c r="A94">
        <v>106</v>
      </c>
      <c r="B94" t="s">
        <v>1062</v>
      </c>
      <c r="C94" t="s">
        <v>1062</v>
      </c>
      <c r="D94" t="s">
        <v>921</v>
      </c>
      <c r="E94">
        <v>3160</v>
      </c>
      <c r="F94">
        <v>0.96992019643953298</v>
      </c>
      <c r="H94">
        <v>94</v>
      </c>
      <c r="I94" t="s">
        <v>1044</v>
      </c>
      <c r="J94" t="s">
        <v>1044</v>
      </c>
      <c r="K94" t="s">
        <v>1089</v>
      </c>
      <c r="L94">
        <v>749</v>
      </c>
      <c r="M94">
        <v>0.14204437701498199</v>
      </c>
      <c r="O94">
        <v>102</v>
      </c>
      <c r="P94" t="s">
        <v>1058</v>
      </c>
      <c r="Q94" t="s">
        <v>1058</v>
      </c>
      <c r="R94" t="s">
        <v>1113</v>
      </c>
      <c r="S94">
        <v>113</v>
      </c>
      <c r="T94">
        <v>0.121244635193133</v>
      </c>
      <c r="AJ94">
        <v>102</v>
      </c>
      <c r="AK94" t="s">
        <v>1058</v>
      </c>
      <c r="AL94" t="s">
        <v>1058</v>
      </c>
      <c r="AM94" t="s">
        <v>1116</v>
      </c>
      <c r="AN94">
        <v>124</v>
      </c>
      <c r="AO94">
        <v>0.13304721030042899</v>
      </c>
      <c r="AQ94">
        <v>107</v>
      </c>
      <c r="AR94" t="s">
        <v>1063</v>
      </c>
      <c r="AS94" t="s">
        <v>1063</v>
      </c>
      <c r="AT94" t="s">
        <v>1117</v>
      </c>
      <c r="AU94">
        <v>1</v>
      </c>
      <c r="AV94">
        <v>3.5087719298245602E-3</v>
      </c>
      <c r="AX94">
        <v>99</v>
      </c>
      <c r="AY94" t="s">
        <v>1052</v>
      </c>
      <c r="AZ94" t="s">
        <v>1053</v>
      </c>
      <c r="BA94" t="s">
        <v>1120</v>
      </c>
      <c r="BB94">
        <v>6</v>
      </c>
      <c r="BC94">
        <v>6.5005417118093201E-3</v>
      </c>
    </row>
    <row r="95" spans="1:62" x14ac:dyDescent="0.2">
      <c r="A95">
        <v>107</v>
      </c>
      <c r="B95" t="s">
        <v>1063</v>
      </c>
      <c r="C95" t="s">
        <v>1063</v>
      </c>
      <c r="D95" t="s">
        <v>921</v>
      </c>
      <c r="E95">
        <v>229</v>
      </c>
      <c r="F95">
        <v>0.80350877192982495</v>
      </c>
      <c r="H95">
        <v>95</v>
      </c>
      <c r="I95" t="s">
        <v>1045</v>
      </c>
      <c r="J95" t="s">
        <v>1046</v>
      </c>
      <c r="K95" t="s">
        <v>1089</v>
      </c>
      <c r="L95">
        <v>13</v>
      </c>
      <c r="M95">
        <v>1.7808219178082198E-2</v>
      </c>
      <c r="O95">
        <v>103</v>
      </c>
      <c r="P95" t="s">
        <v>1059</v>
      </c>
      <c r="Q95" t="s">
        <v>1059</v>
      </c>
      <c r="R95" t="s">
        <v>1113</v>
      </c>
      <c r="S95">
        <v>10</v>
      </c>
      <c r="T95">
        <v>2.3529411764705899E-2</v>
      </c>
      <c r="AJ95">
        <v>103</v>
      </c>
      <c r="AK95" t="s">
        <v>1059</v>
      </c>
      <c r="AL95" t="s">
        <v>1059</v>
      </c>
      <c r="AM95" t="s">
        <v>1116</v>
      </c>
      <c r="AN95">
        <v>107</v>
      </c>
      <c r="AO95">
        <v>0.251764705882353</v>
      </c>
      <c r="AQ95">
        <v>108</v>
      </c>
      <c r="AR95" t="s">
        <v>1064</v>
      </c>
      <c r="AS95" t="s">
        <v>1064</v>
      </c>
      <c r="AT95" t="s">
        <v>1117</v>
      </c>
      <c r="AU95">
        <v>40</v>
      </c>
      <c r="AV95">
        <v>1.1210762331838601E-2</v>
      </c>
      <c r="AX95">
        <v>100</v>
      </c>
      <c r="AY95" t="s">
        <v>1054</v>
      </c>
      <c r="AZ95" t="s">
        <v>1055</v>
      </c>
      <c r="BA95" t="s">
        <v>1120</v>
      </c>
      <c r="BB95">
        <v>88</v>
      </c>
      <c r="BC95">
        <v>0.101382488479263</v>
      </c>
    </row>
    <row r="96" spans="1:62" x14ac:dyDescent="0.2">
      <c r="A96">
        <v>108</v>
      </c>
      <c r="B96" t="s">
        <v>1064</v>
      </c>
      <c r="C96" t="s">
        <v>1064</v>
      </c>
      <c r="D96" t="s">
        <v>921</v>
      </c>
      <c r="E96">
        <v>1293</v>
      </c>
      <c r="F96">
        <v>0.36238789237668201</v>
      </c>
      <c r="H96">
        <v>96</v>
      </c>
      <c r="I96" t="s">
        <v>1047</v>
      </c>
      <c r="J96" t="s">
        <v>1048</v>
      </c>
      <c r="K96" t="s">
        <v>1089</v>
      </c>
      <c r="L96">
        <v>134</v>
      </c>
      <c r="M96">
        <v>0.23758865248227001</v>
      </c>
      <c r="O96">
        <v>104</v>
      </c>
      <c r="P96" t="s">
        <v>1110</v>
      </c>
      <c r="Q96" t="s">
        <v>1110</v>
      </c>
      <c r="R96" t="s">
        <v>1113</v>
      </c>
      <c r="S96">
        <v>5</v>
      </c>
      <c r="T96">
        <v>0.128205128205128</v>
      </c>
      <c r="AJ96">
        <v>104</v>
      </c>
      <c r="AK96" t="s">
        <v>1110</v>
      </c>
      <c r="AL96" t="s">
        <v>1110</v>
      </c>
      <c r="AM96" t="s">
        <v>1116</v>
      </c>
      <c r="AN96">
        <v>5</v>
      </c>
      <c r="AO96">
        <v>0.128205128205128</v>
      </c>
      <c r="AQ96">
        <v>109</v>
      </c>
      <c r="AR96" t="s">
        <v>1065</v>
      </c>
      <c r="AS96" t="s">
        <v>1066</v>
      </c>
      <c r="AT96" t="s">
        <v>1117</v>
      </c>
      <c r="AU96">
        <v>5</v>
      </c>
      <c r="AV96">
        <v>4.1666666666666701E-3</v>
      </c>
      <c r="AX96">
        <v>101</v>
      </c>
      <c r="AY96" t="s">
        <v>1056</v>
      </c>
      <c r="AZ96" t="s">
        <v>1057</v>
      </c>
      <c r="BA96" t="s">
        <v>1120</v>
      </c>
      <c r="BB96">
        <v>6220</v>
      </c>
      <c r="BC96">
        <v>0.21903722224178601</v>
      </c>
    </row>
    <row r="97" spans="1:55" x14ac:dyDescent="0.2">
      <c r="A97">
        <v>109</v>
      </c>
      <c r="B97" t="s">
        <v>1065</v>
      </c>
      <c r="C97" t="s">
        <v>1066</v>
      </c>
      <c r="D97" t="s">
        <v>921</v>
      </c>
      <c r="E97">
        <v>139</v>
      </c>
      <c r="F97">
        <v>0.115833333333333</v>
      </c>
      <c r="H97">
        <v>97</v>
      </c>
      <c r="I97" t="s">
        <v>1049</v>
      </c>
      <c r="J97" t="s">
        <v>1050</v>
      </c>
      <c r="K97" t="s">
        <v>1089</v>
      </c>
      <c r="L97">
        <v>12550</v>
      </c>
      <c r="M97">
        <v>0.14552749368028001</v>
      </c>
      <c r="O97">
        <v>105</v>
      </c>
      <c r="P97" t="s">
        <v>1060</v>
      </c>
      <c r="Q97" t="s">
        <v>1061</v>
      </c>
      <c r="R97" t="s">
        <v>1113</v>
      </c>
      <c r="S97">
        <v>122</v>
      </c>
      <c r="T97">
        <v>6.7777777777777798E-2</v>
      </c>
      <c r="AJ97">
        <v>105</v>
      </c>
      <c r="AK97" t="s">
        <v>1060</v>
      </c>
      <c r="AL97" t="s">
        <v>1061</v>
      </c>
      <c r="AM97" t="s">
        <v>1116</v>
      </c>
      <c r="AN97">
        <v>32</v>
      </c>
      <c r="AO97">
        <v>1.7777777777777799E-2</v>
      </c>
      <c r="AQ97">
        <v>110</v>
      </c>
      <c r="AR97" t="s">
        <v>1067</v>
      </c>
      <c r="AS97" t="s">
        <v>1068</v>
      </c>
      <c r="AT97" t="s">
        <v>1117</v>
      </c>
      <c r="AU97">
        <v>35</v>
      </c>
      <c r="AV97">
        <v>7.5107296137339102E-2</v>
      </c>
      <c r="AX97">
        <v>102</v>
      </c>
      <c r="AY97" t="s">
        <v>1058</v>
      </c>
      <c r="AZ97" t="s">
        <v>1058</v>
      </c>
      <c r="BA97" t="s">
        <v>1120</v>
      </c>
      <c r="BB97">
        <v>339</v>
      </c>
      <c r="BC97">
        <v>0.363733905579399</v>
      </c>
    </row>
    <row r="98" spans="1:55" x14ac:dyDescent="0.2">
      <c r="A98">
        <v>110</v>
      </c>
      <c r="B98" t="s">
        <v>1067</v>
      </c>
      <c r="C98" t="s">
        <v>1068</v>
      </c>
      <c r="D98" t="s">
        <v>921</v>
      </c>
      <c r="E98">
        <v>15</v>
      </c>
      <c r="F98">
        <v>3.2188841201716702E-2</v>
      </c>
      <c r="H98">
        <v>98</v>
      </c>
      <c r="I98" t="s">
        <v>1051</v>
      </c>
      <c r="J98" t="s">
        <v>1051</v>
      </c>
      <c r="K98" t="s">
        <v>1089</v>
      </c>
      <c r="L98">
        <v>25625</v>
      </c>
      <c r="M98">
        <v>0.22891932213080299</v>
      </c>
      <c r="O98">
        <v>106</v>
      </c>
      <c r="P98" t="s">
        <v>1062</v>
      </c>
      <c r="Q98" t="s">
        <v>1062</v>
      </c>
      <c r="R98" t="s">
        <v>1113</v>
      </c>
      <c r="S98">
        <v>65</v>
      </c>
      <c r="T98">
        <v>1.9950890116635998E-2</v>
      </c>
      <c r="AJ98">
        <v>106</v>
      </c>
      <c r="AK98" t="s">
        <v>1062</v>
      </c>
      <c r="AL98" t="s">
        <v>1062</v>
      </c>
      <c r="AM98" t="s">
        <v>1116</v>
      </c>
      <c r="AN98">
        <v>9</v>
      </c>
      <c r="AO98">
        <v>2.7624309392265201E-3</v>
      </c>
      <c r="AQ98">
        <v>111</v>
      </c>
      <c r="AR98" t="s">
        <v>1069</v>
      </c>
      <c r="AS98" t="s">
        <v>1070</v>
      </c>
      <c r="AT98" t="s">
        <v>1117</v>
      </c>
      <c r="AU98">
        <v>3</v>
      </c>
      <c r="AV98">
        <v>1.7878426698450501E-3</v>
      </c>
      <c r="AX98">
        <v>103</v>
      </c>
      <c r="AY98" t="s">
        <v>1059</v>
      </c>
      <c r="AZ98" t="s">
        <v>1059</v>
      </c>
      <c r="BA98" t="s">
        <v>1120</v>
      </c>
      <c r="BB98">
        <v>27</v>
      </c>
      <c r="BC98">
        <v>6.3529411764705904E-2</v>
      </c>
    </row>
    <row r="99" spans="1:55" x14ac:dyDescent="0.2">
      <c r="A99">
        <v>111</v>
      </c>
      <c r="B99" t="s">
        <v>1069</v>
      </c>
      <c r="C99" t="s">
        <v>1070</v>
      </c>
      <c r="D99" t="s">
        <v>921</v>
      </c>
      <c r="E99">
        <v>1116</v>
      </c>
      <c r="F99">
        <v>0.66507747318235999</v>
      </c>
      <c r="H99">
        <v>99</v>
      </c>
      <c r="I99" t="s">
        <v>1052</v>
      </c>
      <c r="J99" t="s">
        <v>1053</v>
      </c>
      <c r="K99" t="s">
        <v>1089</v>
      </c>
      <c r="L99">
        <v>13</v>
      </c>
      <c r="M99">
        <v>1.4084507042253501E-2</v>
      </c>
      <c r="O99">
        <v>107</v>
      </c>
      <c r="P99" t="s">
        <v>1063</v>
      </c>
      <c r="Q99" t="s">
        <v>1063</v>
      </c>
      <c r="R99" t="s">
        <v>1113</v>
      </c>
      <c r="S99">
        <v>9</v>
      </c>
      <c r="T99">
        <v>3.1578947368421102E-2</v>
      </c>
      <c r="AJ99">
        <v>107</v>
      </c>
      <c r="AK99" t="s">
        <v>1063</v>
      </c>
      <c r="AL99" t="s">
        <v>1063</v>
      </c>
      <c r="AM99" t="s">
        <v>1116</v>
      </c>
      <c r="AN99">
        <v>7</v>
      </c>
      <c r="AO99">
        <v>2.4561403508771899E-2</v>
      </c>
      <c r="AQ99">
        <v>112</v>
      </c>
      <c r="AR99" t="s">
        <v>1071</v>
      </c>
      <c r="AS99" t="s">
        <v>1072</v>
      </c>
      <c r="AT99" t="s">
        <v>1117</v>
      </c>
      <c r="AU99">
        <v>6</v>
      </c>
      <c r="AV99">
        <v>2.76497695852535E-2</v>
      </c>
      <c r="AX99">
        <v>104</v>
      </c>
      <c r="AY99" t="s">
        <v>1110</v>
      </c>
      <c r="AZ99" t="s">
        <v>1110</v>
      </c>
      <c r="BA99" t="s">
        <v>1120</v>
      </c>
      <c r="BB99">
        <v>12</v>
      </c>
      <c r="BC99">
        <v>0.30769230769230799</v>
      </c>
    </row>
    <row r="100" spans="1:55" x14ac:dyDescent="0.2">
      <c r="A100">
        <v>112</v>
      </c>
      <c r="B100" t="s">
        <v>1071</v>
      </c>
      <c r="C100" t="s">
        <v>1072</v>
      </c>
      <c r="D100" t="s">
        <v>921</v>
      </c>
      <c r="E100">
        <v>10</v>
      </c>
      <c r="F100">
        <v>4.6082949308755797E-2</v>
      </c>
      <c r="H100">
        <v>100</v>
      </c>
      <c r="I100" t="s">
        <v>1054</v>
      </c>
      <c r="J100" t="s">
        <v>1055</v>
      </c>
      <c r="K100" t="s">
        <v>1089</v>
      </c>
      <c r="L100">
        <v>420</v>
      </c>
      <c r="M100">
        <v>0.483870967741935</v>
      </c>
      <c r="O100">
        <v>108</v>
      </c>
      <c r="P100" t="s">
        <v>1064</v>
      </c>
      <c r="Q100" t="s">
        <v>1064</v>
      </c>
      <c r="R100" t="s">
        <v>1113</v>
      </c>
      <c r="S100">
        <v>171</v>
      </c>
      <c r="T100">
        <v>4.79260089686099E-2</v>
      </c>
      <c r="AJ100">
        <v>108</v>
      </c>
      <c r="AK100" t="s">
        <v>1064</v>
      </c>
      <c r="AL100" t="s">
        <v>1064</v>
      </c>
      <c r="AM100" t="s">
        <v>1116</v>
      </c>
      <c r="AN100">
        <v>316</v>
      </c>
      <c r="AO100">
        <v>8.8565022421524697E-2</v>
      </c>
      <c r="AQ100">
        <v>113</v>
      </c>
      <c r="AR100" t="s">
        <v>1073</v>
      </c>
      <c r="AS100" t="s">
        <v>1073</v>
      </c>
      <c r="AT100" t="s">
        <v>1117</v>
      </c>
      <c r="AU100">
        <v>75</v>
      </c>
      <c r="AV100">
        <v>2.1114864864864899E-2</v>
      </c>
      <c r="AX100">
        <v>105</v>
      </c>
      <c r="AY100" t="s">
        <v>1060</v>
      </c>
      <c r="AZ100" t="s">
        <v>1061</v>
      </c>
      <c r="BA100" t="s">
        <v>1120</v>
      </c>
      <c r="BB100">
        <v>876</v>
      </c>
      <c r="BC100">
        <v>0.48666666666666702</v>
      </c>
    </row>
    <row r="101" spans="1:55" x14ac:dyDescent="0.2">
      <c r="A101">
        <v>113</v>
      </c>
      <c r="B101" t="s">
        <v>1073</v>
      </c>
      <c r="C101" t="s">
        <v>1073</v>
      </c>
      <c r="D101" t="s">
        <v>921</v>
      </c>
      <c r="E101">
        <v>2540</v>
      </c>
      <c r="F101">
        <v>0.71509009009008995</v>
      </c>
      <c r="H101">
        <v>101</v>
      </c>
      <c r="I101" t="s">
        <v>1056</v>
      </c>
      <c r="J101" t="s">
        <v>1057</v>
      </c>
      <c r="K101" t="s">
        <v>1089</v>
      </c>
      <c r="L101">
        <v>6418</v>
      </c>
      <c r="M101">
        <v>0.226009789766525</v>
      </c>
      <c r="O101">
        <v>109</v>
      </c>
      <c r="P101" t="s">
        <v>1065</v>
      </c>
      <c r="Q101" t="s">
        <v>1066</v>
      </c>
      <c r="R101" t="s">
        <v>1113</v>
      </c>
      <c r="S101">
        <v>26</v>
      </c>
      <c r="T101">
        <v>2.1666666666666699E-2</v>
      </c>
      <c r="AJ101">
        <v>109</v>
      </c>
      <c r="AK101" t="s">
        <v>1065</v>
      </c>
      <c r="AL101" t="s">
        <v>1066</v>
      </c>
      <c r="AM101" t="s">
        <v>1116</v>
      </c>
      <c r="AN101">
        <v>37</v>
      </c>
      <c r="AO101">
        <v>3.0833333333333299E-2</v>
      </c>
      <c r="AQ101">
        <v>114</v>
      </c>
      <c r="AR101" t="s">
        <v>1074</v>
      </c>
      <c r="AS101" t="s">
        <v>1074</v>
      </c>
      <c r="AT101" t="s">
        <v>1117</v>
      </c>
      <c r="AU101">
        <v>30</v>
      </c>
      <c r="AV101">
        <v>2.98210735586481E-2</v>
      </c>
      <c r="AX101">
        <v>107</v>
      </c>
      <c r="AY101" t="s">
        <v>1063</v>
      </c>
      <c r="AZ101" t="s">
        <v>1063</v>
      </c>
      <c r="BA101" t="s">
        <v>1120</v>
      </c>
      <c r="BB101">
        <v>10</v>
      </c>
      <c r="BC101">
        <v>3.5087719298245598E-2</v>
      </c>
    </row>
    <row r="102" spans="1:55" x14ac:dyDescent="0.2">
      <c r="A102">
        <v>114</v>
      </c>
      <c r="B102" t="s">
        <v>1074</v>
      </c>
      <c r="C102" t="s">
        <v>1074</v>
      </c>
      <c r="D102" t="s">
        <v>921</v>
      </c>
      <c r="E102">
        <v>81</v>
      </c>
      <c r="F102">
        <v>8.0516898608349902E-2</v>
      </c>
      <c r="H102">
        <v>102</v>
      </c>
      <c r="I102" t="s">
        <v>1058</v>
      </c>
      <c r="J102" t="s">
        <v>1058</v>
      </c>
      <c r="K102" t="s">
        <v>1089</v>
      </c>
      <c r="L102">
        <v>42</v>
      </c>
      <c r="M102">
        <v>4.50643776824034E-2</v>
      </c>
      <c r="O102">
        <v>110</v>
      </c>
      <c r="P102" t="s">
        <v>1067</v>
      </c>
      <c r="Q102" t="s">
        <v>1068</v>
      </c>
      <c r="R102" t="s">
        <v>1113</v>
      </c>
      <c r="S102">
        <v>38</v>
      </c>
      <c r="T102">
        <v>8.15450643776824E-2</v>
      </c>
      <c r="AJ102">
        <v>110</v>
      </c>
      <c r="AK102" t="s">
        <v>1067</v>
      </c>
      <c r="AL102" t="s">
        <v>1068</v>
      </c>
      <c r="AM102" t="s">
        <v>1116</v>
      </c>
      <c r="AN102">
        <v>115</v>
      </c>
      <c r="AO102">
        <v>0.24678111587982801</v>
      </c>
      <c r="AQ102">
        <v>116</v>
      </c>
      <c r="AR102" t="s">
        <v>1076</v>
      </c>
      <c r="AS102" t="s">
        <v>1076</v>
      </c>
      <c r="AT102" t="s">
        <v>1117</v>
      </c>
      <c r="AU102">
        <v>88</v>
      </c>
      <c r="AV102">
        <v>0.11748998664886499</v>
      </c>
      <c r="AX102">
        <v>108</v>
      </c>
      <c r="AY102" t="s">
        <v>1064</v>
      </c>
      <c r="AZ102" t="s">
        <v>1064</v>
      </c>
      <c r="BA102" t="s">
        <v>1120</v>
      </c>
      <c r="BB102">
        <v>1222</v>
      </c>
      <c r="BC102">
        <v>0.34248878923766801</v>
      </c>
    </row>
    <row r="103" spans="1:55" x14ac:dyDescent="0.2">
      <c r="A103">
        <v>115</v>
      </c>
      <c r="B103" t="s">
        <v>1075</v>
      </c>
      <c r="C103" t="s">
        <v>1075</v>
      </c>
      <c r="D103" t="s">
        <v>921</v>
      </c>
      <c r="E103">
        <v>1</v>
      </c>
      <c r="F103">
        <v>3.2258064516128997E-2</v>
      </c>
      <c r="H103">
        <v>103</v>
      </c>
      <c r="I103" t="s">
        <v>1059</v>
      </c>
      <c r="J103" t="s">
        <v>1059</v>
      </c>
      <c r="K103" t="s">
        <v>1089</v>
      </c>
      <c r="L103">
        <v>51</v>
      </c>
      <c r="M103">
        <v>0.12</v>
      </c>
      <c r="O103">
        <v>111</v>
      </c>
      <c r="P103" t="s">
        <v>1069</v>
      </c>
      <c r="Q103" t="s">
        <v>1070</v>
      </c>
      <c r="R103" t="s">
        <v>1113</v>
      </c>
      <c r="S103">
        <v>20</v>
      </c>
      <c r="T103">
        <v>1.19189511323004E-2</v>
      </c>
      <c r="AJ103">
        <v>111</v>
      </c>
      <c r="AK103" t="s">
        <v>1069</v>
      </c>
      <c r="AL103" t="s">
        <v>1070</v>
      </c>
      <c r="AM103" t="s">
        <v>1116</v>
      </c>
      <c r="AN103">
        <v>90</v>
      </c>
      <c r="AO103">
        <v>5.3635280095351602E-2</v>
      </c>
      <c r="AQ103">
        <v>117</v>
      </c>
      <c r="AR103" t="s">
        <v>1077</v>
      </c>
      <c r="AS103" t="s">
        <v>1078</v>
      </c>
      <c r="AT103" t="s">
        <v>1117</v>
      </c>
      <c r="AU103">
        <v>1</v>
      </c>
      <c r="AV103">
        <v>7.1428571428571397E-2</v>
      </c>
      <c r="AX103">
        <v>109</v>
      </c>
      <c r="AY103" t="s">
        <v>1065</v>
      </c>
      <c r="AZ103" t="s">
        <v>1066</v>
      </c>
      <c r="BA103" t="s">
        <v>1120</v>
      </c>
      <c r="BB103">
        <v>937</v>
      </c>
      <c r="BC103">
        <v>0.78083333333333305</v>
      </c>
    </row>
    <row r="104" spans="1:55" x14ac:dyDescent="0.2">
      <c r="A104">
        <v>116</v>
      </c>
      <c r="B104" t="s">
        <v>1076</v>
      </c>
      <c r="C104" t="s">
        <v>1076</v>
      </c>
      <c r="D104" t="s">
        <v>921</v>
      </c>
      <c r="E104">
        <v>5</v>
      </c>
      <c r="F104">
        <v>6.6755674232309697E-3</v>
      </c>
      <c r="H104">
        <v>104</v>
      </c>
      <c r="I104" t="s">
        <v>1110</v>
      </c>
      <c r="J104" t="s">
        <v>1110</v>
      </c>
      <c r="K104" t="s">
        <v>1089</v>
      </c>
      <c r="L104">
        <v>8</v>
      </c>
      <c r="M104">
        <v>0.20512820512820501</v>
      </c>
      <c r="O104">
        <v>112</v>
      </c>
      <c r="P104" t="s">
        <v>1071</v>
      </c>
      <c r="Q104" t="s">
        <v>1072</v>
      </c>
      <c r="R104" t="s">
        <v>1113</v>
      </c>
      <c r="S104">
        <v>9</v>
      </c>
      <c r="T104">
        <v>4.1474654377880199E-2</v>
      </c>
      <c r="AJ104">
        <v>112</v>
      </c>
      <c r="AK104" t="s">
        <v>1071</v>
      </c>
      <c r="AL104" t="s">
        <v>1072</v>
      </c>
      <c r="AM104" t="s">
        <v>1116</v>
      </c>
      <c r="AN104">
        <v>15</v>
      </c>
      <c r="AO104">
        <v>6.9124423963133605E-2</v>
      </c>
      <c r="AQ104">
        <v>118</v>
      </c>
      <c r="AR104" t="s">
        <v>1079</v>
      </c>
      <c r="AS104" t="s">
        <v>1080</v>
      </c>
      <c r="AT104" t="s">
        <v>1117</v>
      </c>
      <c r="AU104">
        <v>57</v>
      </c>
      <c r="AV104">
        <v>8.1661891117478499E-2</v>
      </c>
      <c r="AX104">
        <v>110</v>
      </c>
      <c r="AY104" t="s">
        <v>1067</v>
      </c>
      <c r="AZ104" t="s">
        <v>1068</v>
      </c>
      <c r="BA104" t="s">
        <v>1120</v>
      </c>
      <c r="BB104">
        <v>27</v>
      </c>
      <c r="BC104">
        <v>5.7939914163090099E-2</v>
      </c>
    </row>
    <row r="105" spans="1:55" x14ac:dyDescent="0.2">
      <c r="A105">
        <v>117</v>
      </c>
      <c r="B105" t="s">
        <v>1077</v>
      </c>
      <c r="C105" t="s">
        <v>1078</v>
      </c>
      <c r="D105" t="s">
        <v>921</v>
      </c>
      <c r="E105">
        <v>1</v>
      </c>
      <c r="F105">
        <v>7.1428571428571397E-2</v>
      </c>
      <c r="H105">
        <v>105</v>
      </c>
      <c r="I105" t="s">
        <v>1060</v>
      </c>
      <c r="J105" t="s">
        <v>1061</v>
      </c>
      <c r="K105" t="s">
        <v>1089</v>
      </c>
      <c r="L105">
        <v>222</v>
      </c>
      <c r="M105">
        <v>0.123333333333333</v>
      </c>
      <c r="O105">
        <v>113</v>
      </c>
      <c r="P105" t="s">
        <v>1073</v>
      </c>
      <c r="Q105" t="s">
        <v>1073</v>
      </c>
      <c r="R105" t="s">
        <v>1113</v>
      </c>
      <c r="S105">
        <v>51</v>
      </c>
      <c r="T105">
        <v>1.43581081081081E-2</v>
      </c>
      <c r="AJ105">
        <v>113</v>
      </c>
      <c r="AK105" t="s">
        <v>1073</v>
      </c>
      <c r="AL105" t="s">
        <v>1073</v>
      </c>
      <c r="AM105" t="s">
        <v>1116</v>
      </c>
      <c r="AN105">
        <v>124</v>
      </c>
      <c r="AO105">
        <v>3.49099099099099E-2</v>
      </c>
      <c r="AQ105">
        <v>119</v>
      </c>
      <c r="AR105" t="s">
        <v>1081</v>
      </c>
      <c r="AS105" t="s">
        <v>1082</v>
      </c>
      <c r="AT105" t="s">
        <v>1117</v>
      </c>
      <c r="AU105">
        <v>23</v>
      </c>
      <c r="AV105">
        <v>8.6531226486079808E-3</v>
      </c>
      <c r="AX105">
        <v>111</v>
      </c>
      <c r="AY105" t="s">
        <v>1069</v>
      </c>
      <c r="AZ105" t="s">
        <v>1070</v>
      </c>
      <c r="BA105" t="s">
        <v>1120</v>
      </c>
      <c r="BB105">
        <v>374</v>
      </c>
      <c r="BC105">
        <v>0.22288438617401701</v>
      </c>
    </row>
    <row r="106" spans="1:55" x14ac:dyDescent="0.2">
      <c r="A106">
        <v>118</v>
      </c>
      <c r="B106" t="s">
        <v>1079</v>
      </c>
      <c r="C106" t="s">
        <v>1080</v>
      </c>
      <c r="D106" t="s">
        <v>921</v>
      </c>
      <c r="E106">
        <v>13</v>
      </c>
      <c r="F106">
        <v>1.86246418338109E-2</v>
      </c>
      <c r="H106">
        <v>106</v>
      </c>
      <c r="I106" t="s">
        <v>1062</v>
      </c>
      <c r="J106" t="s">
        <v>1062</v>
      </c>
      <c r="K106" t="s">
        <v>1089</v>
      </c>
      <c r="L106">
        <v>10</v>
      </c>
      <c r="M106">
        <v>3.0693677102516899E-3</v>
      </c>
      <c r="O106">
        <v>114</v>
      </c>
      <c r="P106" t="s">
        <v>1074</v>
      </c>
      <c r="Q106" t="s">
        <v>1074</v>
      </c>
      <c r="R106" t="s">
        <v>1113</v>
      </c>
      <c r="S106">
        <v>78</v>
      </c>
      <c r="T106">
        <v>7.7534791252485094E-2</v>
      </c>
      <c r="AJ106">
        <v>114</v>
      </c>
      <c r="AK106" t="s">
        <v>1074</v>
      </c>
      <c r="AL106" t="s">
        <v>1074</v>
      </c>
      <c r="AM106" t="s">
        <v>1116</v>
      </c>
      <c r="AN106">
        <v>334</v>
      </c>
      <c r="AO106">
        <v>0.33200795228628199</v>
      </c>
      <c r="AQ106">
        <v>120</v>
      </c>
      <c r="AR106" t="s">
        <v>1083</v>
      </c>
      <c r="AS106" t="s">
        <v>1083</v>
      </c>
      <c r="AT106" t="s">
        <v>1117</v>
      </c>
      <c r="AU106">
        <v>36759</v>
      </c>
      <c r="AV106">
        <v>9.1697370488907998E-2</v>
      </c>
      <c r="AX106">
        <v>112</v>
      </c>
      <c r="AY106" t="s">
        <v>1071</v>
      </c>
      <c r="AZ106" t="s">
        <v>1072</v>
      </c>
      <c r="BA106" t="s">
        <v>1120</v>
      </c>
      <c r="BB106">
        <v>64</v>
      </c>
      <c r="BC106">
        <v>0.29493087557603698</v>
      </c>
    </row>
    <row r="107" spans="1:55" x14ac:dyDescent="0.2">
      <c r="A107">
        <v>119</v>
      </c>
      <c r="B107" t="s">
        <v>1081</v>
      </c>
      <c r="C107" t="s">
        <v>1082</v>
      </c>
      <c r="D107" t="s">
        <v>921</v>
      </c>
      <c r="E107">
        <v>1435</v>
      </c>
      <c r="F107">
        <v>0.53987960872836704</v>
      </c>
      <c r="H107">
        <v>107</v>
      </c>
      <c r="I107" t="s">
        <v>1063</v>
      </c>
      <c r="J107" t="s">
        <v>1063</v>
      </c>
      <c r="K107" t="s">
        <v>1089</v>
      </c>
      <c r="L107">
        <v>29</v>
      </c>
      <c r="M107">
        <v>0.101754385964912</v>
      </c>
      <c r="O107">
        <v>116</v>
      </c>
      <c r="P107" t="s">
        <v>1076</v>
      </c>
      <c r="Q107" t="s">
        <v>1076</v>
      </c>
      <c r="R107" t="s">
        <v>1113</v>
      </c>
      <c r="S107">
        <v>147</v>
      </c>
      <c r="T107">
        <v>0.19626168224299101</v>
      </c>
      <c r="AJ107">
        <v>115</v>
      </c>
      <c r="AK107" t="s">
        <v>1075</v>
      </c>
      <c r="AL107" t="s">
        <v>1075</v>
      </c>
      <c r="AM107" t="s">
        <v>1116</v>
      </c>
      <c r="AN107">
        <v>4</v>
      </c>
      <c r="AO107">
        <v>0.12903225806451599</v>
      </c>
      <c r="AQ107">
        <v>121</v>
      </c>
      <c r="AR107" t="s">
        <v>1084</v>
      </c>
      <c r="AS107" t="s">
        <v>1084</v>
      </c>
      <c r="AT107" t="s">
        <v>1117</v>
      </c>
      <c r="AU107">
        <v>273</v>
      </c>
      <c r="AV107">
        <v>3.8091251569694402E-2</v>
      </c>
      <c r="AX107">
        <v>113</v>
      </c>
      <c r="AY107" t="s">
        <v>1073</v>
      </c>
      <c r="AZ107" t="s">
        <v>1073</v>
      </c>
      <c r="BA107" t="s">
        <v>1120</v>
      </c>
      <c r="BB107">
        <v>577</v>
      </c>
      <c r="BC107">
        <v>0.16244369369369399</v>
      </c>
    </row>
    <row r="108" spans="1:55" x14ac:dyDescent="0.2">
      <c r="A108">
        <v>120</v>
      </c>
      <c r="B108" t="s">
        <v>1083</v>
      </c>
      <c r="C108" t="s">
        <v>1083</v>
      </c>
      <c r="D108" t="s">
        <v>921</v>
      </c>
      <c r="E108">
        <v>5849</v>
      </c>
      <c r="F108">
        <v>1.45906558935124E-2</v>
      </c>
      <c r="H108">
        <v>108</v>
      </c>
      <c r="I108" t="s">
        <v>1064</v>
      </c>
      <c r="J108" t="s">
        <v>1064</v>
      </c>
      <c r="K108" t="s">
        <v>1089</v>
      </c>
      <c r="L108">
        <v>454</v>
      </c>
      <c r="M108">
        <v>0.127242152466368</v>
      </c>
      <c r="O108">
        <v>118</v>
      </c>
      <c r="P108" t="s">
        <v>1079</v>
      </c>
      <c r="Q108" t="s">
        <v>1080</v>
      </c>
      <c r="R108" t="s">
        <v>1113</v>
      </c>
      <c r="S108">
        <v>261</v>
      </c>
      <c r="T108">
        <v>0.37392550143266501</v>
      </c>
      <c r="AJ108">
        <v>116</v>
      </c>
      <c r="AK108" t="s">
        <v>1076</v>
      </c>
      <c r="AL108" t="s">
        <v>1076</v>
      </c>
      <c r="AM108" t="s">
        <v>1116</v>
      </c>
      <c r="AN108">
        <v>56</v>
      </c>
      <c r="AO108">
        <v>7.4766355140186896E-2</v>
      </c>
      <c r="AQ108">
        <v>122</v>
      </c>
      <c r="AR108" t="s">
        <v>1111</v>
      </c>
      <c r="AS108" t="s">
        <v>1112</v>
      </c>
      <c r="AT108" t="s">
        <v>1117</v>
      </c>
      <c r="AU108">
        <v>1</v>
      </c>
      <c r="AV108">
        <v>2.32558139534884E-2</v>
      </c>
      <c r="AX108">
        <v>114</v>
      </c>
      <c r="AY108" t="s">
        <v>1074</v>
      </c>
      <c r="AZ108" t="s">
        <v>1074</v>
      </c>
      <c r="BA108" t="s">
        <v>1120</v>
      </c>
      <c r="BB108">
        <v>185</v>
      </c>
      <c r="BC108">
        <v>0.18389662027833001</v>
      </c>
    </row>
    <row r="109" spans="1:55" x14ac:dyDescent="0.2">
      <c r="A109">
        <v>121</v>
      </c>
      <c r="B109" t="s">
        <v>1084</v>
      </c>
      <c r="C109" t="s">
        <v>1084</v>
      </c>
      <c r="D109" t="s">
        <v>921</v>
      </c>
      <c r="E109">
        <v>4655</v>
      </c>
      <c r="F109">
        <v>0.64950467420119995</v>
      </c>
      <c r="H109">
        <v>109</v>
      </c>
      <c r="I109" t="s">
        <v>1065</v>
      </c>
      <c r="J109" t="s">
        <v>1066</v>
      </c>
      <c r="K109" t="s">
        <v>1089</v>
      </c>
      <c r="L109">
        <v>51</v>
      </c>
      <c r="M109">
        <v>4.2500000000000003E-2</v>
      </c>
      <c r="O109">
        <v>119</v>
      </c>
      <c r="P109" t="s">
        <v>1081</v>
      </c>
      <c r="Q109" t="s">
        <v>1082</v>
      </c>
      <c r="R109" t="s">
        <v>1113</v>
      </c>
      <c r="S109">
        <v>12</v>
      </c>
      <c r="T109">
        <v>4.5146726862302497E-3</v>
      </c>
      <c r="AJ109">
        <v>117</v>
      </c>
      <c r="AK109" t="s">
        <v>1077</v>
      </c>
      <c r="AL109" t="s">
        <v>1078</v>
      </c>
      <c r="AM109" t="s">
        <v>1116</v>
      </c>
      <c r="AN109">
        <v>4</v>
      </c>
      <c r="AO109">
        <v>0.28571428571428598</v>
      </c>
      <c r="AQ109">
        <v>124</v>
      </c>
      <c r="AR109" t="s">
        <v>1087</v>
      </c>
      <c r="AS109" t="s">
        <v>1087</v>
      </c>
      <c r="AT109" t="s">
        <v>1117</v>
      </c>
      <c r="AU109">
        <v>307</v>
      </c>
      <c r="AV109">
        <v>3.9541473467284899E-2</v>
      </c>
      <c r="AX109">
        <v>115</v>
      </c>
      <c r="AY109" t="s">
        <v>1075</v>
      </c>
      <c r="AZ109" t="s">
        <v>1075</v>
      </c>
      <c r="BA109" t="s">
        <v>1120</v>
      </c>
      <c r="BB109">
        <v>5</v>
      </c>
      <c r="BC109">
        <v>0.16129032258064499</v>
      </c>
    </row>
    <row r="110" spans="1:55" x14ac:dyDescent="0.2">
      <c r="A110">
        <v>123</v>
      </c>
      <c r="B110" t="s">
        <v>1085</v>
      </c>
      <c r="C110" t="s">
        <v>1086</v>
      </c>
      <c r="D110" t="s">
        <v>921</v>
      </c>
      <c r="E110">
        <v>10</v>
      </c>
      <c r="F110">
        <v>3.5765379113018598E-3</v>
      </c>
      <c r="H110">
        <v>110</v>
      </c>
      <c r="I110" t="s">
        <v>1067</v>
      </c>
      <c r="J110" t="s">
        <v>1068</v>
      </c>
      <c r="K110" t="s">
        <v>1089</v>
      </c>
      <c r="L110">
        <v>230</v>
      </c>
      <c r="M110">
        <v>0.49356223175965702</v>
      </c>
      <c r="O110">
        <v>120</v>
      </c>
      <c r="P110" t="s">
        <v>1083</v>
      </c>
      <c r="Q110" t="s">
        <v>1083</v>
      </c>
      <c r="R110" t="s">
        <v>1113</v>
      </c>
      <c r="S110">
        <v>47623</v>
      </c>
      <c r="T110">
        <v>0.11879822287856801</v>
      </c>
      <c r="AJ110">
        <v>118</v>
      </c>
      <c r="AK110" t="s">
        <v>1079</v>
      </c>
      <c r="AL110" t="s">
        <v>1080</v>
      </c>
      <c r="AM110" t="s">
        <v>1116</v>
      </c>
      <c r="AN110">
        <v>48</v>
      </c>
      <c r="AO110">
        <v>6.8767908309455603E-2</v>
      </c>
      <c r="AQ110">
        <v>125</v>
      </c>
      <c r="AR110" t="s">
        <v>1088</v>
      </c>
      <c r="AS110" t="s">
        <v>1088</v>
      </c>
      <c r="AT110" t="s">
        <v>1117</v>
      </c>
      <c r="AU110">
        <v>214</v>
      </c>
      <c r="AV110">
        <v>0.33281493001555201</v>
      </c>
      <c r="AX110">
        <v>116</v>
      </c>
      <c r="AY110" t="s">
        <v>1076</v>
      </c>
      <c r="AZ110" t="s">
        <v>1076</v>
      </c>
      <c r="BA110" t="s">
        <v>1120</v>
      </c>
      <c r="BB110">
        <v>111</v>
      </c>
      <c r="BC110">
        <v>0.148197596795728</v>
      </c>
    </row>
    <row r="111" spans="1:55" x14ac:dyDescent="0.2">
      <c r="A111">
        <v>124</v>
      </c>
      <c r="B111" t="s">
        <v>1087</v>
      </c>
      <c r="C111" t="s">
        <v>1087</v>
      </c>
      <c r="D111" t="s">
        <v>921</v>
      </c>
      <c r="E111">
        <v>1089</v>
      </c>
      <c r="F111">
        <v>0.14026275115919601</v>
      </c>
      <c r="H111">
        <v>111</v>
      </c>
      <c r="I111" t="s">
        <v>1069</v>
      </c>
      <c r="J111" t="s">
        <v>1070</v>
      </c>
      <c r="K111" t="s">
        <v>1089</v>
      </c>
      <c r="L111">
        <v>75</v>
      </c>
      <c r="M111">
        <v>4.4696066746126299E-2</v>
      </c>
      <c r="O111">
        <v>121</v>
      </c>
      <c r="P111" t="s">
        <v>1084</v>
      </c>
      <c r="Q111" t="s">
        <v>1084</v>
      </c>
      <c r="R111" t="s">
        <v>1113</v>
      </c>
      <c r="S111">
        <v>231</v>
      </c>
      <c r="T111">
        <v>3.2231059020510697E-2</v>
      </c>
      <c r="AJ111">
        <v>119</v>
      </c>
      <c r="AK111" t="s">
        <v>1081</v>
      </c>
      <c r="AL111" t="s">
        <v>1082</v>
      </c>
      <c r="AM111" t="s">
        <v>1116</v>
      </c>
      <c r="AN111">
        <v>567</v>
      </c>
      <c r="AO111">
        <v>0.213318284424379</v>
      </c>
      <c r="AX111">
        <v>117</v>
      </c>
      <c r="AY111" t="s">
        <v>1077</v>
      </c>
      <c r="AZ111" t="s">
        <v>1078</v>
      </c>
      <c r="BA111" t="s">
        <v>1120</v>
      </c>
      <c r="BB111">
        <v>2</v>
      </c>
      <c r="BC111">
        <v>0.14285714285714299</v>
      </c>
    </row>
    <row r="112" spans="1:55" x14ac:dyDescent="0.2">
      <c r="A112">
        <v>125</v>
      </c>
      <c r="B112" t="s">
        <v>1088</v>
      </c>
      <c r="C112" t="s">
        <v>1088</v>
      </c>
      <c r="D112" t="s">
        <v>921</v>
      </c>
      <c r="E112">
        <v>3</v>
      </c>
      <c r="F112">
        <v>4.6656298600311003E-3</v>
      </c>
      <c r="H112">
        <v>112</v>
      </c>
      <c r="I112" t="s">
        <v>1071</v>
      </c>
      <c r="J112" t="s">
        <v>1072</v>
      </c>
      <c r="K112" t="s">
        <v>1089</v>
      </c>
      <c r="L112">
        <v>26</v>
      </c>
      <c r="M112">
        <v>0.119815668202765</v>
      </c>
      <c r="O112">
        <v>123</v>
      </c>
      <c r="P112" t="s">
        <v>1085</v>
      </c>
      <c r="Q112" t="s">
        <v>1086</v>
      </c>
      <c r="R112" t="s">
        <v>1113</v>
      </c>
      <c r="S112">
        <v>8</v>
      </c>
      <c r="T112">
        <v>2.86123032904149E-3</v>
      </c>
      <c r="AJ112">
        <v>120</v>
      </c>
      <c r="AK112" t="s">
        <v>1083</v>
      </c>
      <c r="AL112" t="s">
        <v>1083</v>
      </c>
      <c r="AM112" t="s">
        <v>1116</v>
      </c>
      <c r="AN112">
        <v>98435</v>
      </c>
      <c r="AO112">
        <v>0.24555158366864299</v>
      </c>
      <c r="AX112">
        <v>118</v>
      </c>
      <c r="AY112" t="s">
        <v>1079</v>
      </c>
      <c r="AZ112" t="s">
        <v>1080</v>
      </c>
      <c r="BA112" t="s">
        <v>1120</v>
      </c>
      <c r="BB112">
        <v>116</v>
      </c>
      <c r="BC112">
        <v>0.166189111747851</v>
      </c>
    </row>
    <row r="113" spans="8:55" x14ac:dyDescent="0.2">
      <c r="H113">
        <v>113</v>
      </c>
      <c r="I113" t="s">
        <v>1073</v>
      </c>
      <c r="J113" t="s">
        <v>1073</v>
      </c>
      <c r="K113" t="s">
        <v>1089</v>
      </c>
      <c r="L113">
        <v>143</v>
      </c>
      <c r="M113">
        <v>4.0259009009009E-2</v>
      </c>
      <c r="O113">
        <v>124</v>
      </c>
      <c r="P113" t="s">
        <v>1087</v>
      </c>
      <c r="Q113" t="s">
        <v>1087</v>
      </c>
      <c r="R113" t="s">
        <v>1113</v>
      </c>
      <c r="S113">
        <v>1777</v>
      </c>
      <c r="T113">
        <v>0.22887686759402401</v>
      </c>
      <c r="AJ113">
        <v>121</v>
      </c>
      <c r="AK113" t="s">
        <v>1084</v>
      </c>
      <c r="AL113" t="s">
        <v>1084</v>
      </c>
      <c r="AM113" t="s">
        <v>1116</v>
      </c>
      <c r="AN113">
        <v>229</v>
      </c>
      <c r="AO113">
        <v>3.1952002232454299E-2</v>
      </c>
      <c r="AX113">
        <v>119</v>
      </c>
      <c r="AY113" t="s">
        <v>1081</v>
      </c>
      <c r="AZ113" t="s">
        <v>1082</v>
      </c>
      <c r="BA113" t="s">
        <v>1120</v>
      </c>
      <c r="BB113">
        <v>138</v>
      </c>
      <c r="BC113">
        <v>5.1918735891647902E-2</v>
      </c>
    </row>
    <row r="114" spans="8:55" x14ac:dyDescent="0.2">
      <c r="H114">
        <v>114</v>
      </c>
      <c r="I114" t="s">
        <v>1074</v>
      </c>
      <c r="J114" t="s">
        <v>1074</v>
      </c>
      <c r="K114" t="s">
        <v>1089</v>
      </c>
      <c r="L114">
        <v>118</v>
      </c>
      <c r="M114">
        <v>0.117296222664016</v>
      </c>
      <c r="AJ114">
        <v>122</v>
      </c>
      <c r="AK114" t="s">
        <v>1111</v>
      </c>
      <c r="AL114" t="s">
        <v>1112</v>
      </c>
      <c r="AM114" t="s">
        <v>1116</v>
      </c>
      <c r="AN114">
        <v>14</v>
      </c>
      <c r="AO114">
        <v>0.32558139534883701</v>
      </c>
      <c r="AX114">
        <v>120</v>
      </c>
      <c r="AY114" t="s">
        <v>1083</v>
      </c>
      <c r="AZ114" t="s">
        <v>1083</v>
      </c>
      <c r="BA114" t="s">
        <v>1120</v>
      </c>
      <c r="BB114">
        <v>114686</v>
      </c>
      <c r="BC114">
        <v>0.286090607249678</v>
      </c>
    </row>
    <row r="115" spans="8:55" x14ac:dyDescent="0.2">
      <c r="H115">
        <v>115</v>
      </c>
      <c r="I115" t="s">
        <v>1075</v>
      </c>
      <c r="J115" t="s">
        <v>1075</v>
      </c>
      <c r="K115" t="s">
        <v>1089</v>
      </c>
      <c r="L115">
        <v>21</v>
      </c>
      <c r="M115">
        <v>0.67741935483870996</v>
      </c>
      <c r="AJ115">
        <v>123</v>
      </c>
      <c r="AK115" t="s">
        <v>1085</v>
      </c>
      <c r="AL115" t="s">
        <v>1086</v>
      </c>
      <c r="AM115" t="s">
        <v>1116</v>
      </c>
      <c r="AN115">
        <v>3</v>
      </c>
      <c r="AO115">
        <v>1.0729613733905601E-3</v>
      </c>
      <c r="AX115">
        <v>121</v>
      </c>
      <c r="AY115" t="s">
        <v>1084</v>
      </c>
      <c r="AZ115" t="s">
        <v>1084</v>
      </c>
      <c r="BA115" t="s">
        <v>1120</v>
      </c>
      <c r="BB115">
        <v>782</v>
      </c>
      <c r="BC115">
        <v>0.10911120413004</v>
      </c>
    </row>
    <row r="116" spans="8:55" x14ac:dyDescent="0.2">
      <c r="H116">
        <v>116</v>
      </c>
      <c r="I116" t="s">
        <v>1076</v>
      </c>
      <c r="J116" t="s">
        <v>1076</v>
      </c>
      <c r="K116" t="s">
        <v>1089</v>
      </c>
      <c r="L116">
        <v>337</v>
      </c>
      <c r="M116">
        <v>0.44993324432576798</v>
      </c>
      <c r="AJ116">
        <v>124</v>
      </c>
      <c r="AK116" t="s">
        <v>1087</v>
      </c>
      <c r="AL116" t="s">
        <v>1087</v>
      </c>
      <c r="AM116" t="s">
        <v>1116</v>
      </c>
      <c r="AN116">
        <v>407</v>
      </c>
      <c r="AO116">
        <v>5.2421432251416801E-2</v>
      </c>
      <c r="AX116">
        <v>122</v>
      </c>
      <c r="AY116" t="s">
        <v>1111</v>
      </c>
      <c r="AZ116" t="s">
        <v>1112</v>
      </c>
      <c r="BA116" t="s">
        <v>1120</v>
      </c>
      <c r="BB116">
        <v>6</v>
      </c>
      <c r="BC116">
        <v>0.13953488372093001</v>
      </c>
    </row>
    <row r="117" spans="8:55" x14ac:dyDescent="0.2">
      <c r="H117">
        <v>117</v>
      </c>
      <c r="I117" t="s">
        <v>1077</v>
      </c>
      <c r="J117" t="s">
        <v>1078</v>
      </c>
      <c r="K117" t="s">
        <v>1089</v>
      </c>
      <c r="L117">
        <v>6</v>
      </c>
      <c r="M117">
        <v>0.42857142857142899</v>
      </c>
      <c r="AJ117">
        <v>125</v>
      </c>
      <c r="AK117" t="s">
        <v>1088</v>
      </c>
      <c r="AL117" t="s">
        <v>1088</v>
      </c>
      <c r="AM117" t="s">
        <v>1116</v>
      </c>
      <c r="AN117">
        <v>33</v>
      </c>
      <c r="AO117">
        <v>5.1321928460342101E-2</v>
      </c>
      <c r="AX117">
        <v>123</v>
      </c>
      <c r="AY117" t="s">
        <v>1085</v>
      </c>
      <c r="AZ117" t="s">
        <v>1086</v>
      </c>
      <c r="BA117" t="s">
        <v>1120</v>
      </c>
      <c r="BB117">
        <v>2635</v>
      </c>
      <c r="BC117">
        <v>0.94241773962803999</v>
      </c>
    </row>
    <row r="118" spans="8:55" x14ac:dyDescent="0.2">
      <c r="H118">
        <v>118</v>
      </c>
      <c r="I118" t="s">
        <v>1079</v>
      </c>
      <c r="J118" t="s">
        <v>1080</v>
      </c>
      <c r="K118" t="s">
        <v>1089</v>
      </c>
      <c r="L118">
        <v>192</v>
      </c>
      <c r="M118">
        <v>0.27507163323782202</v>
      </c>
      <c r="AX118">
        <v>124</v>
      </c>
      <c r="AY118" t="s">
        <v>1087</v>
      </c>
      <c r="AZ118" t="s">
        <v>1087</v>
      </c>
      <c r="BA118" t="s">
        <v>1120</v>
      </c>
      <c r="BB118">
        <v>2176</v>
      </c>
      <c r="BC118">
        <v>0.28026790314271</v>
      </c>
    </row>
    <row r="119" spans="8:55" x14ac:dyDescent="0.2">
      <c r="H119">
        <v>119</v>
      </c>
      <c r="I119" t="s">
        <v>1081</v>
      </c>
      <c r="J119" t="s">
        <v>1082</v>
      </c>
      <c r="K119" t="s">
        <v>1089</v>
      </c>
      <c r="L119">
        <v>460</v>
      </c>
      <c r="M119">
        <v>0.17306245297216</v>
      </c>
      <c r="AX119">
        <v>125</v>
      </c>
      <c r="AY119" t="s">
        <v>1088</v>
      </c>
      <c r="AZ119" t="s">
        <v>1088</v>
      </c>
      <c r="BA119" t="s">
        <v>1120</v>
      </c>
      <c r="BB119">
        <v>356</v>
      </c>
      <c r="BC119">
        <v>0.55365474339035803</v>
      </c>
    </row>
    <row r="120" spans="8:55" x14ac:dyDescent="0.2">
      <c r="H120">
        <v>120</v>
      </c>
      <c r="I120" t="s">
        <v>1083</v>
      </c>
      <c r="J120" t="s">
        <v>1083</v>
      </c>
      <c r="K120" t="s">
        <v>1089</v>
      </c>
      <c r="L120">
        <v>85638</v>
      </c>
      <c r="M120">
        <v>0.21362875524168501</v>
      </c>
    </row>
    <row r="121" spans="8:55" x14ac:dyDescent="0.2">
      <c r="H121">
        <v>121</v>
      </c>
      <c r="I121" t="s">
        <v>1084</v>
      </c>
      <c r="J121" t="s">
        <v>1084</v>
      </c>
      <c r="K121" t="s">
        <v>1089</v>
      </c>
      <c r="L121">
        <v>409</v>
      </c>
      <c r="M121">
        <v>5.7067113157527598E-2</v>
      </c>
    </row>
    <row r="122" spans="8:55" x14ac:dyDescent="0.2">
      <c r="H122">
        <v>122</v>
      </c>
      <c r="I122" t="s">
        <v>1111</v>
      </c>
      <c r="J122" t="s">
        <v>1112</v>
      </c>
      <c r="K122" t="s">
        <v>1089</v>
      </c>
      <c r="L122">
        <v>21</v>
      </c>
      <c r="M122">
        <v>0.48837209302325602</v>
      </c>
    </row>
    <row r="123" spans="8:55" x14ac:dyDescent="0.2">
      <c r="H123">
        <v>123</v>
      </c>
      <c r="I123" t="s">
        <v>1085</v>
      </c>
      <c r="J123" t="s">
        <v>1086</v>
      </c>
      <c r="K123" t="s">
        <v>1089</v>
      </c>
      <c r="L123">
        <v>83</v>
      </c>
      <c r="M123">
        <v>2.9685264663805399E-2</v>
      </c>
    </row>
    <row r="124" spans="8:55" x14ac:dyDescent="0.2">
      <c r="H124">
        <v>124</v>
      </c>
      <c r="I124" t="s">
        <v>1087</v>
      </c>
      <c r="J124" t="s">
        <v>1087</v>
      </c>
      <c r="K124" t="s">
        <v>1089</v>
      </c>
      <c r="L124">
        <v>1669</v>
      </c>
      <c r="M124">
        <v>0.214966512107161</v>
      </c>
    </row>
    <row r="125" spans="8:55" x14ac:dyDescent="0.2">
      <c r="H125">
        <v>125</v>
      </c>
      <c r="I125" t="s">
        <v>1088</v>
      </c>
      <c r="J125" t="s">
        <v>1088</v>
      </c>
      <c r="K125" t="s">
        <v>1089</v>
      </c>
      <c r="L125">
        <v>30</v>
      </c>
      <c r="M125">
        <v>4.6656298600311001E-2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99</vt:i4>
      </vt:variant>
    </vt:vector>
  </HeadingPairs>
  <TitlesOfParts>
    <vt:vector size="99" baseType="lpstr">
      <vt:lpstr>T1</vt:lpstr>
      <vt:lpstr>T2</vt:lpstr>
      <vt:lpstr>T3</vt:lpstr>
      <vt:lpstr>T4</vt:lpstr>
      <vt:lpstr>T5</vt:lpstr>
      <vt:lpstr>T6</vt:lpstr>
      <vt:lpstr>T7</vt:lpstr>
      <vt:lpstr>F1</vt:lpstr>
      <vt:lpstr>F2</vt:lpstr>
      <vt:lpstr>F3</vt:lpstr>
      <vt:lpstr>F4</vt:lpstr>
      <vt:lpstr>F.4</vt:lpstr>
      <vt:lpstr>F5</vt:lpstr>
      <vt:lpstr>F6</vt:lpstr>
      <vt:lpstr>F.7</vt:lpstr>
      <vt:lpstr>F7</vt:lpstr>
      <vt:lpstr>F.8</vt:lpstr>
      <vt:lpstr>F.8.1</vt:lpstr>
      <vt:lpstr>F8</vt:lpstr>
      <vt:lpstr>F9</vt:lpstr>
      <vt:lpstr>F10</vt:lpstr>
      <vt:lpstr>F11</vt:lpstr>
      <vt:lpstr>F12</vt:lpstr>
      <vt:lpstr>F13</vt:lpstr>
      <vt:lpstr>F14</vt:lpstr>
      <vt:lpstr>F15</vt:lpstr>
      <vt:lpstr>F16</vt:lpstr>
      <vt:lpstr>F17</vt:lpstr>
      <vt:lpstr>F18</vt:lpstr>
      <vt:lpstr>F19</vt:lpstr>
      <vt:lpstr>F20</vt:lpstr>
      <vt:lpstr>F21</vt:lpstr>
      <vt:lpstr>F22</vt:lpstr>
      <vt:lpstr>F23</vt:lpstr>
      <vt:lpstr>F24</vt:lpstr>
      <vt:lpstr>F25</vt:lpstr>
      <vt:lpstr>F26</vt:lpstr>
      <vt:lpstr>F27</vt:lpstr>
      <vt:lpstr>F28</vt:lpstr>
      <vt:lpstr>F29</vt:lpstr>
      <vt:lpstr>F30</vt:lpstr>
      <vt:lpstr>F31</vt:lpstr>
      <vt:lpstr>F32</vt:lpstr>
      <vt:lpstr>F33</vt:lpstr>
      <vt:lpstr>F34</vt:lpstr>
      <vt:lpstr>F35</vt:lpstr>
      <vt:lpstr>F36</vt:lpstr>
      <vt:lpstr>F37</vt:lpstr>
      <vt:lpstr>F38</vt:lpstr>
      <vt:lpstr>F39</vt:lpstr>
      <vt:lpstr>F40</vt:lpstr>
      <vt:lpstr>F41</vt:lpstr>
      <vt:lpstr>F42</vt:lpstr>
      <vt:lpstr>F43</vt:lpstr>
      <vt:lpstr>F44</vt:lpstr>
      <vt:lpstr>F45</vt:lpstr>
      <vt:lpstr>F46</vt:lpstr>
      <vt:lpstr>F47</vt:lpstr>
      <vt:lpstr>F48</vt:lpstr>
      <vt:lpstr>F49</vt:lpstr>
      <vt:lpstr>F50</vt:lpstr>
      <vt:lpstr>F51</vt:lpstr>
      <vt:lpstr>F52</vt:lpstr>
      <vt:lpstr>F53</vt:lpstr>
      <vt:lpstr>F54</vt:lpstr>
      <vt:lpstr>F55</vt:lpstr>
      <vt:lpstr>F56</vt:lpstr>
      <vt:lpstr>F57</vt:lpstr>
      <vt:lpstr>F58</vt:lpstr>
      <vt:lpstr>F59</vt:lpstr>
      <vt:lpstr>F60</vt:lpstr>
      <vt:lpstr>F61</vt:lpstr>
      <vt:lpstr>F62</vt:lpstr>
      <vt:lpstr>F63</vt:lpstr>
      <vt:lpstr>F64</vt:lpstr>
      <vt:lpstr>F65</vt:lpstr>
      <vt:lpstr>F66</vt:lpstr>
      <vt:lpstr>F67</vt:lpstr>
      <vt:lpstr>F68</vt:lpstr>
      <vt:lpstr>F69 Bovino</vt:lpstr>
      <vt:lpstr>F69 Caprino</vt:lpstr>
      <vt:lpstr>F69 Ovino</vt:lpstr>
      <vt:lpstr>F69 Porcino</vt:lpstr>
      <vt:lpstr>F70</vt:lpstr>
      <vt:lpstr>F71</vt:lpstr>
      <vt:lpstr>F72</vt:lpstr>
      <vt:lpstr>F73.1</vt:lpstr>
      <vt:lpstr>F73.2</vt:lpstr>
      <vt:lpstr>F74</vt:lpstr>
      <vt:lpstr>F75.1</vt:lpstr>
      <vt:lpstr>F75.2</vt:lpstr>
      <vt:lpstr>F76.</vt:lpstr>
      <vt:lpstr>F77.1</vt:lpstr>
      <vt:lpstr>F77.2</vt:lpstr>
      <vt:lpstr>F78.</vt:lpstr>
      <vt:lpstr>F79</vt:lpstr>
      <vt:lpstr>F81</vt:lpstr>
      <vt:lpstr>F80</vt:lpstr>
      <vt:lpstr>AnexoEmpleo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Galindo Acosta</dc:creator>
  <cp:lastModifiedBy>Roberto Galindo Acosta</cp:lastModifiedBy>
  <dcterms:created xsi:type="dcterms:W3CDTF">2019-05-02T16:26:07Z</dcterms:created>
  <dcterms:modified xsi:type="dcterms:W3CDTF">2019-05-02T20:02:49Z</dcterms:modified>
</cp:coreProperties>
</file>